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baeseducation109-my.sharepoint.com/personal/jeroen_mutsaerts_baes_education/Documents/02 Kepsfield/02 Academy/03 Marketing &amp; Sales/04 Blogposts/07 Calculating beta/"/>
    </mc:Choice>
  </mc:AlternateContent>
  <xr:revisionPtr revIDLastSave="5" documentId="14_{26732CF1-F130-4DF2-BFAA-88C71BC26207}" xr6:coauthVersionLast="47" xr6:coauthVersionMax="47" xr10:uidLastSave="{921686E7-2DC9-40EB-81A5-DCCE077059F7}"/>
  <bookViews>
    <workbookView xWindow="38290" yWindow="-110" windowWidth="38620" windowHeight="21100" xr2:uid="{00000000-000D-0000-FFFF-FFFF00000000}"/>
  </bookViews>
  <sheets>
    <sheet name="KEPSFIELD" sheetId="5" r:id="rId1"/>
    <sheet name="Beta calculation" sheetId="4" r:id="rId2"/>
    <sheet name="Input -&gt;" sheetId="3" r:id="rId3"/>
    <sheet name="Nifty 50" sheetId="1" r:id="rId4"/>
    <sheet name="RELIANCE.NS" sheetId="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2" i="4" l="1"/>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C18" i="4" s="1"/>
  <c r="B17" i="4"/>
  <c r="B16" i="4"/>
  <c r="B15" i="4"/>
  <c r="B14" i="4"/>
  <c r="B13" i="4"/>
  <c r="B12" i="4"/>
  <c r="B11" i="4"/>
  <c r="B10" i="4"/>
  <c r="C10" i="4" s="1"/>
  <c r="B9" i="4"/>
  <c r="B8" i="4"/>
  <c r="B7" i="4"/>
  <c r="B6" i="4"/>
  <c r="B5" i="4"/>
  <c r="B4" i="4"/>
  <c r="B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C11" i="4" l="1"/>
  <c r="C27" i="4"/>
  <c r="C35" i="4"/>
  <c r="C51" i="4"/>
  <c r="E7" i="4"/>
  <c r="E23" i="4"/>
  <c r="E47" i="4"/>
  <c r="E27" i="4"/>
  <c r="E43" i="4"/>
  <c r="E59" i="4"/>
  <c r="C19" i="4"/>
  <c r="C43" i="4"/>
  <c r="C59" i="4"/>
  <c r="E15" i="4"/>
  <c r="E31" i="4"/>
  <c r="E39" i="4"/>
  <c r="E35" i="4"/>
  <c r="E51" i="4"/>
  <c r="C58" i="4"/>
  <c r="E6" i="4"/>
  <c r="E14" i="4"/>
  <c r="C60" i="4"/>
  <c r="E8" i="4"/>
  <c r="E16" i="4"/>
  <c r="E24" i="4"/>
  <c r="E32" i="4"/>
  <c r="E40" i="4"/>
  <c r="E48" i="4"/>
  <c r="C57" i="4"/>
  <c r="C26" i="4"/>
  <c r="C34" i="4"/>
  <c r="C42" i="4"/>
  <c r="C50" i="4"/>
  <c r="E30" i="4"/>
  <c r="E38" i="4"/>
  <c r="E46" i="4"/>
  <c r="E54" i="4"/>
  <c r="E62" i="4"/>
  <c r="E55" i="4"/>
  <c r="C5" i="4"/>
  <c r="C13" i="4"/>
  <c r="C21" i="4"/>
  <c r="C29" i="4"/>
  <c r="C37" i="4"/>
  <c r="C45" i="4"/>
  <c r="C53" i="4"/>
  <c r="C61" i="4"/>
  <c r="E9" i="4"/>
  <c r="E17" i="4"/>
  <c r="E25" i="4"/>
  <c r="E33" i="4"/>
  <c r="E41" i="4"/>
  <c r="E49" i="4"/>
  <c r="E57" i="4"/>
  <c r="C6" i="4"/>
  <c r="C14" i="4"/>
  <c r="C22" i="4"/>
  <c r="C30" i="4"/>
  <c r="C38" i="4"/>
  <c r="C46" i="4"/>
  <c r="C54" i="4"/>
  <c r="C62" i="4"/>
  <c r="E10" i="4"/>
  <c r="E18" i="4"/>
  <c r="E26" i="4"/>
  <c r="E34" i="4"/>
  <c r="E42" i="4"/>
  <c r="E50" i="4"/>
  <c r="E58" i="4"/>
  <c r="C7" i="4"/>
  <c r="C15" i="4"/>
  <c r="C23" i="4"/>
  <c r="C39" i="4"/>
  <c r="C47" i="4"/>
  <c r="C55" i="4"/>
  <c r="E11" i="4"/>
  <c r="E19" i="4"/>
  <c r="C8" i="4"/>
  <c r="C16" i="4"/>
  <c r="C24" i="4"/>
  <c r="C32" i="4"/>
  <c r="C40" i="4"/>
  <c r="C48" i="4"/>
  <c r="C56" i="4"/>
  <c r="E5" i="4"/>
  <c r="E13" i="4"/>
  <c r="E21" i="4"/>
  <c r="E29" i="4"/>
  <c r="E37" i="4"/>
  <c r="E45" i="4"/>
  <c r="E53" i="4"/>
  <c r="E61" i="4"/>
  <c r="E12" i="4"/>
  <c r="E60" i="4"/>
  <c r="C9" i="4"/>
  <c r="C17" i="4"/>
  <c r="C25" i="4"/>
  <c r="C33" i="4"/>
  <c r="C41" i="4"/>
  <c r="C49" i="4"/>
  <c r="E22" i="4"/>
  <c r="E52" i="4"/>
  <c r="E44" i="4"/>
  <c r="E56" i="4"/>
  <c r="E4" i="4"/>
  <c r="E36" i="4"/>
  <c r="C4" i="4"/>
  <c r="C12" i="4"/>
  <c r="C20" i="4"/>
  <c r="C28" i="4"/>
  <c r="C36" i="4"/>
  <c r="C44" i="4"/>
  <c r="C52" i="4"/>
  <c r="C31" i="4"/>
  <c r="E20" i="4"/>
  <c r="E28" i="4"/>
  <c r="H7" i="4" l="1"/>
  <c r="H3" i="4"/>
  <c r="H5" i="4" s="1"/>
  <c r="H4"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<sst xmlns="http://schemas.openxmlformats.org/spreadsheetml/2006/main" count="97" uniqueCount="67">
  <si>
    <t>Date</t>
  </si>
  <si>
    <t>Open</t>
  </si>
  <si>
    <t>High</t>
  </si>
  <si>
    <t>Low</t>
  </si>
  <si>
    <t>Close</t>
  </si>
  <si>
    <t>Adj Close</t>
  </si>
  <si>
    <t>Volume</t>
  </si>
  <si>
    <t>Nifty 50</t>
  </si>
  <si>
    <t>Reliance</t>
  </si>
  <si>
    <t>Reliance_change</t>
  </si>
  <si>
    <t>Nifty_change</t>
  </si>
  <si>
    <t>n/a</t>
  </si>
  <si>
    <t>Reliance stock data</t>
  </si>
  <si>
    <t>Nifty stock data</t>
  </si>
  <si>
    <t>Beta calculation data</t>
  </si>
  <si>
    <t>Covariance (stock, index)</t>
  </si>
  <si>
    <t>Variance (index)</t>
  </si>
  <si>
    <t>Beta (slope)</t>
  </si>
  <si>
    <t>Beta (Cov/Var)</t>
  </si>
  <si>
    <t>Beta outcome Refinitiv</t>
  </si>
  <si>
    <t>Boost your career in finance and acquire the skills you need to get ahead in your career by using these templates.</t>
  </si>
  <si>
    <t>Introduction to valuation</t>
  </si>
  <si>
    <t>Online self study</t>
  </si>
  <si>
    <t>24/7 support desk</t>
  </si>
  <si>
    <t>Entry level model template</t>
  </si>
  <si>
    <t>3 x 1 hours 1-1 tutoring</t>
  </si>
  <si>
    <t>Expert level model template</t>
  </si>
  <si>
    <t>CLICK HERE</t>
  </si>
  <si>
    <t>You can find our finance &amp; investment courses at:</t>
  </si>
  <si>
    <t>Introduction to Valuation</t>
  </si>
  <si>
    <t>Learn how to perform a corporate valuation using the discounted cashflow method and other methods</t>
  </si>
  <si>
    <t>Introduction to Corporate Finance</t>
  </si>
  <si>
    <t>Learn the basic concepts of Corporate Finance</t>
  </si>
  <si>
    <t>Relative Market Valuation</t>
  </si>
  <si>
    <t>Learn the ins and outs of valuation using market multiples</t>
  </si>
  <si>
    <t>Cost of Capital</t>
  </si>
  <si>
    <t>Get a comprehensive overview of all the parameters in determining the cost of capital</t>
  </si>
  <si>
    <t>Introduction to Financial Modelling</t>
  </si>
  <si>
    <t>Learn how to build a flexible three statement model in excel, suitable for DCF valuations</t>
  </si>
  <si>
    <t>Introduction to Mergers and Acquisitions</t>
  </si>
  <si>
    <t>Get an understanding of all steps and techniques involved in an M&amp;A process</t>
  </si>
  <si>
    <t>Financial Statement Analysis</t>
  </si>
  <si>
    <t>Learn how to evaluate the performance of a company based on its financial statements</t>
  </si>
  <si>
    <t>Investments</t>
  </si>
  <si>
    <t>Get an insight into financial markets, equity and fixed income securities, portfolio theory and investment strategies</t>
  </si>
  <si>
    <t>Global Investment Principles and Strategies</t>
  </si>
  <si>
    <t>Learn about global financial markets, types of investments, ethics, sustainable investing and trends in investing</t>
  </si>
  <si>
    <t>Introduction to Accounting &amp; Reporting</t>
  </si>
  <si>
    <t>Learn about the accounting principles, Reporting standards and basic accounting concepts</t>
  </si>
  <si>
    <t>Accounting Basics</t>
  </si>
  <si>
    <t>Learn the basics of the accounting process, journal entries and preparing the financials statements</t>
  </si>
  <si>
    <t>This DCF Valuation Model is provided as a free resource and is intended for promotional purposes only. Please note the following:</t>
  </si>
  <si>
    <t>No Guarantee of Accuracy:</t>
  </si>
  <si>
    <t xml:space="preserve"> While every effort has been made to ensure the accuracy and relevance of the model, we do not guarantee its accuracy or applicability to your specific circumstances. Users are advised to use their</t>
  </si>
  <si>
    <t xml:space="preserve"> judgment and consult with a professional if necessary.</t>
  </si>
  <si>
    <t xml:space="preserve">Educational Use Only: </t>
  </si>
  <si>
    <t>This model is intended primarily for educational and illustrative purposes and should not be considered as financial or investment advice.</t>
  </si>
  <si>
    <t xml:space="preserve">No Liability: </t>
  </si>
  <si>
    <t xml:space="preserve">We accept no liability for any direct, indirect, or consequential loss arising from the use of, or reliance on, this model. Users should be aware of the risks associated with financial modeling </t>
  </si>
  <si>
    <t>and decision-making.</t>
  </si>
  <si>
    <t xml:space="preserve">Not for Commercial Use: </t>
  </si>
  <si>
    <t>This free model is not to be sold or used for commercial purposes without express permission from the creator.</t>
  </si>
  <si>
    <t xml:space="preserve">Alterations and Updates: </t>
  </si>
  <si>
    <t>The model is subject to change and updates without notice. Users are responsible for ensuring they have the most current version.</t>
  </si>
  <si>
    <t>By using this DCF Valuation Model, you acknowledge and agree to the terms set forth in this disclaimer.</t>
  </si>
  <si>
    <t>Welcome to Kepsfield Academy's free beta calculation template.</t>
  </si>
  <si>
    <t>If you have a particular interest in valuation, select on of our course packages: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</si>
</sst>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_);\(#,##0\);&quot;-  &quot;;&quot; &quot;@&quot; &quot;"/>
    <numFmt numFmtId="165" formatCode="0.00%_);\-0.00%_);&quot;-  &quot;;&quot; &quot;@&quot; &quot;"/>
    <numFmt numFmtId="166" formatCode="#,##0.0000_);\(#,##0.0000\);&quot;-  &quot;;&quot; &quot;@&quot; &quot;"/>
    <numFmt numFmtId="167" formatCode="dd\ mmm\ yyyy_);\(###0\);&quot;-  &quot;;&quot; &quot;@&quot; &quot;"/>
    <numFmt numFmtId="168" formatCode="dd\ mmm\ yy_);\(###0\);&quot;-  &quot;;&quot; &quot;@&quot; &quot;"/>
    <numFmt numFmtId="169" formatCode="###0_);\(###0\);&quot;-  &quot;;&quot; &quot;@&quot; &quot;"/>
    <numFmt numFmtId="170" formatCode="&quot;$&quot;#,##0.00"/>
  </numFmts>
  <fonts count="38" x14ac:knownFonts="1">
    <font>
      <sz val="10"/>
      <color theme="1"/>
      <name val="Montserrat Light"/>
      <family val="2"/>
    </font>
    <font>
      <sz val="10"/>
      <color theme="1"/>
      <name val="Montserrat Light"/>
      <family val="2"/>
    </font>
    <font>
      <sz val="18"/>
      <color theme="3"/>
      <name val="Calibri Light"/>
      <family val="2"/>
      <scheme val="major"/>
    </font>
    <font>
      <b/>
      <sz val="15"/>
      <color theme="3"/>
      <name val="Montserrat Light"/>
      <family val="2"/>
    </font>
    <font>
      <b/>
      <sz val="13"/>
      <color theme="3"/>
      <name val="Montserrat Light"/>
      <family val="2"/>
    </font>
    <font>
      <b/>
      <sz val="11"/>
      <color theme="3"/>
      <name val="Montserrat Light"/>
      <family val="2"/>
    </font>
    <font>
      <sz val="10"/>
      <color rgb="FF006100"/>
      <name val="Montserrat Light"/>
      <family val="2"/>
    </font>
    <font>
      <sz val="10"/>
      <color rgb="FF9C0006"/>
      <name val="Montserrat Light"/>
      <family val="2"/>
    </font>
    <font>
      <sz val="10"/>
      <color rgb="FF9C5700"/>
      <name val="Montserrat Light"/>
      <family val="2"/>
    </font>
    <font>
      <sz val="10"/>
      <color rgb="FF3F3F76"/>
      <name val="Montserrat Light"/>
      <family val="2"/>
    </font>
    <font>
      <b/>
      <sz val="10"/>
      <color rgb="FF3F3F3F"/>
      <name val="Montserrat Light"/>
      <family val="2"/>
    </font>
    <font>
      <b/>
      <sz val="10"/>
      <color rgb="FFFA7D00"/>
      <name val="Montserrat Light"/>
      <family val="2"/>
    </font>
    <font>
      <sz val="10"/>
      <color rgb="FFFA7D00"/>
      <name val="Montserrat Light"/>
      <family val="2"/>
    </font>
    <font>
      <b/>
      <sz val="10"/>
      <color theme="0"/>
      <name val="Montserrat Light"/>
      <family val="2"/>
    </font>
    <font>
      <sz val="10"/>
      <color rgb="FFFF0000"/>
      <name val="Montserrat Light"/>
      <family val="2"/>
    </font>
    <font>
      <i/>
      <sz val="10"/>
      <color rgb="FF7F7F7F"/>
      <name val="Montserrat Light"/>
      <family val="2"/>
    </font>
    <font>
      <b/>
      <sz val="10"/>
      <color theme="1"/>
      <name val="Montserrat Light"/>
      <family val="2"/>
    </font>
    <font>
      <sz val="10"/>
      <color theme="0"/>
      <name val="Montserrat Light"/>
      <family val="2"/>
    </font>
    <font>
      <sz val="8"/>
      <color rgb="FF000000"/>
      <name val="Montserrat"/>
    </font>
    <font>
      <sz val="8"/>
      <color rgb="FFFFFFFF"/>
      <name val="Montserrat SemiBold"/>
    </font>
    <font>
      <sz val="10"/>
      <color rgb="FFFFFFFF"/>
      <name val="Montserrat SemiBold"/>
    </font>
    <font>
      <b/>
      <sz val="8"/>
      <color rgb="FF000000"/>
      <name val="Montserrat"/>
    </font>
    <font>
      <sz val="12"/>
      <color theme="1"/>
      <name val="Calibri"/>
      <family val="2"/>
      <scheme val="minor"/>
    </font>
    <font>
      <sz val="20"/>
      <color theme="1"/>
      <name val="Calibri"/>
      <family val="2"/>
      <scheme val="minor"/>
    </font>
    <font>
      <sz val="11"/>
      <color theme="1"/>
      <name val="Calibri"/>
      <family val="2"/>
      <scheme val="minor"/>
    </font>
    <font>
      <b/>
      <sz val="20"/>
      <color theme="1"/>
      <name val="Montserrat Black"/>
    </font>
    <font>
      <b/>
      <sz val="20"/>
      <color theme="1"/>
      <name val="Calibri"/>
      <family val="2"/>
      <scheme val="minor"/>
    </font>
    <font>
      <b/>
      <sz val="18"/>
      <color theme="1"/>
      <name val="Calibri"/>
      <family val="2"/>
      <scheme val="minor"/>
    </font>
    <font>
      <sz val="16"/>
      <color theme="4"/>
      <name val="Montserrat SemiBold"/>
    </font>
    <font>
      <b/>
      <u/>
      <sz val="16"/>
      <color theme="4"/>
      <name val="Montserrat SemiBold"/>
    </font>
    <font>
      <sz val="12"/>
      <color theme="1"/>
      <name val="Montserrat SemiBold"/>
    </font>
    <font>
      <b/>
      <sz val="12"/>
      <color theme="4"/>
      <name val="Montserrat SemiBold"/>
    </font>
    <font>
      <b/>
      <sz val="12"/>
      <color theme="4"/>
      <name val="Calibri"/>
      <family val="2"/>
      <scheme val="minor"/>
    </font>
    <font>
      <b/>
      <sz val="12"/>
      <color theme="1"/>
      <name val="Montserrat SemiBold"/>
    </font>
    <font>
      <b/>
      <sz val="12"/>
      <color theme="1"/>
      <name val="Calibri"/>
      <scheme val="minor"/>
    </font>
    <font>
      <u/>
      <sz val="12"/>
      <color theme="10"/>
      <name val="Calibri"/>
      <family val="2"/>
      <scheme val="minor"/>
    </font>
    <font>
      <sz val="12"/>
      <color theme="1"/>
      <name val="Calibri"/>
      <scheme val="minor"/>
    </font>
    <font>
      <b/>
      <u/>
      <sz val="12"/>
      <color theme="1"/>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9A8"/>
        <bgColor indexed="64"/>
      </patternFill>
    </fill>
    <fill>
      <patternFill patternType="solid">
        <fgColor rgb="FF9EACAA"/>
        <bgColor indexed="64"/>
      </patternFill>
    </fill>
    <fill>
      <patternFill patternType="solid">
        <fgColor theme="0" tint="-4.9989318521683403E-2"/>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99A8"/>
      </top>
      <bottom style="thin">
        <color rgb="FF0099A8"/>
      </bottom>
      <diagonal/>
    </border>
    <border>
      <left/>
      <right/>
      <top style="thin">
        <color rgb="FF0099A8"/>
      </top>
      <bottom style="thin">
        <color rgb="FF0099A8"/>
      </bottom>
      <diagonal/>
    </border>
    <border>
      <left/>
      <right style="thin">
        <color rgb="FF0099A8"/>
      </right>
      <top style="medium">
        <color rgb="FF0099A8"/>
      </top>
      <bottom style="thin">
        <color rgb="FF0099A8"/>
      </bottom>
      <diagonal/>
    </border>
    <border>
      <left/>
      <right style="thin">
        <color rgb="FF0099A8"/>
      </right>
      <top style="thin">
        <color rgb="FF0099A8"/>
      </top>
      <bottom style="thin">
        <color rgb="FF0099A8"/>
      </bottom>
      <diagonal/>
    </border>
    <border>
      <left style="thin">
        <color rgb="FF0099A8"/>
      </left>
      <right/>
      <top style="medium">
        <color rgb="FF0099A8"/>
      </top>
      <bottom style="thin">
        <color rgb="FF0099A8"/>
      </bottom>
      <diagonal/>
    </border>
    <border>
      <left style="thin">
        <color rgb="FF0099A8"/>
      </left>
      <right/>
      <top style="thin">
        <color rgb="FF0099A8"/>
      </top>
      <bottom style="thin">
        <color rgb="FF0099A8"/>
      </bottom>
      <diagonal/>
    </border>
    <border>
      <left style="thin">
        <color theme="4"/>
      </left>
      <right/>
      <top style="thin">
        <color theme="4"/>
      </top>
      <bottom style="thin">
        <color rgb="FF0099A8"/>
      </bottom>
      <diagonal/>
    </border>
    <border>
      <left/>
      <right style="thin">
        <color theme="4"/>
      </right>
      <top style="thin">
        <color theme="4"/>
      </top>
      <bottom style="thin">
        <color rgb="FF0099A8"/>
      </bottom>
      <diagonal/>
    </border>
    <border>
      <left style="thin">
        <color theme="4"/>
      </left>
      <right/>
      <top style="thin">
        <color rgb="FF0099A8"/>
      </top>
      <bottom/>
      <diagonal/>
    </border>
    <border>
      <left/>
      <right style="thin">
        <color theme="4"/>
      </right>
      <top style="thin">
        <color rgb="FF0099A8"/>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style="thin">
        <color theme="4"/>
      </right>
      <top/>
      <bottom style="thin">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style="medium">
        <color theme="4"/>
      </right>
      <top style="medium">
        <color theme="4"/>
      </top>
      <bottom/>
      <diagonal/>
    </border>
    <border>
      <left style="medium">
        <color theme="4"/>
      </left>
      <right style="medium">
        <color theme="4"/>
      </right>
      <top/>
      <bottom style="medium">
        <color theme="4"/>
      </bottom>
      <diagonal/>
    </border>
    <border>
      <left style="medium">
        <color theme="4"/>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s>
  <cellStyleXfs count="50">
    <xf numFmtId="164" fontId="0" fillId="0" borderId="0" applyFont="0" applyFill="0" applyBorder="0" applyProtection="0">
      <alignment vertical="top"/>
    </xf>
    <xf numFmtId="165" fontId="1" fillId="0" borderId="0" applyFont="0" applyFill="0" applyBorder="0" applyProtection="0">
      <alignment vertical="top"/>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Protection="0">
      <alignment vertical="top"/>
    </xf>
    <xf numFmtId="167" fontId="1" fillId="0" borderId="0" applyFont="0" applyFill="0" applyBorder="0" applyProtection="0">
      <alignment vertical="top"/>
    </xf>
    <xf numFmtId="168" fontId="1" fillId="0" borderId="0" applyFont="0" applyFill="0" applyBorder="0" applyProtection="0">
      <alignment vertical="top"/>
    </xf>
    <xf numFmtId="169" fontId="1" fillId="0" borderId="0" applyFont="0" applyFill="0" applyBorder="0" applyProtection="0">
      <alignment vertical="top"/>
    </xf>
    <xf numFmtId="164" fontId="22" fillId="0" borderId="0" applyFont="0" applyFill="0" applyBorder="0" applyProtection="0">
      <alignment vertical="top"/>
    </xf>
    <xf numFmtId="164" fontId="24" fillId="0" borderId="0" applyFont="0" applyFill="0" applyBorder="0" applyProtection="0">
      <alignment vertical="top"/>
    </xf>
    <xf numFmtId="164" fontId="35" fillId="0" borderId="0" applyNumberFormat="0" applyFill="0" applyBorder="0" applyAlignment="0" applyProtection="0">
      <alignment vertical="top"/>
    </xf>
  </cellStyleXfs>
  <cellXfs count="103">
    <xf numFmtId="164" fontId="0" fillId="0" borderId="0" xfId="0">
      <alignment vertical="top"/>
    </xf>
    <xf numFmtId="164" fontId="18" fillId="0" borderId="11" xfId="0" applyFont="1" applyFill="1" applyBorder="1" applyAlignment="1">
      <alignment vertical="center"/>
    </xf>
    <xf numFmtId="164" fontId="20" fillId="33" borderId="10" xfId="0" applyFont="1" applyFill="1" applyBorder="1" applyAlignment="1">
      <alignment vertical="center"/>
    </xf>
    <xf numFmtId="164" fontId="19" fillId="34" borderId="11" xfId="0" applyFont="1" applyFill="1" applyBorder="1" applyAlignment="1">
      <alignment vertical="center"/>
    </xf>
    <xf numFmtId="164" fontId="20" fillId="33" borderId="12" xfId="0" applyFont="1" applyFill="1" applyBorder="1" applyAlignment="1">
      <alignment vertical="center"/>
    </xf>
    <xf numFmtId="164" fontId="19" fillId="34" borderId="13" xfId="0" applyFont="1" applyFill="1" applyBorder="1" applyAlignment="1">
      <alignment vertical="center"/>
    </xf>
    <xf numFmtId="164" fontId="20" fillId="33" borderId="14" xfId="0" applyFont="1" applyFill="1" applyBorder="1" applyAlignment="1">
      <alignment vertical="center"/>
    </xf>
    <xf numFmtId="164" fontId="19" fillId="34" borderId="15" xfId="0" applyFont="1" applyFill="1" applyBorder="1" applyAlignment="1">
      <alignment vertical="center"/>
    </xf>
    <xf numFmtId="14" fontId="18" fillId="0" borderId="15" xfId="0" applyNumberFormat="1" applyFont="1" applyFill="1" applyBorder="1" applyAlignment="1">
      <alignment vertical="center"/>
    </xf>
    <xf numFmtId="164" fontId="18" fillId="0" borderId="11" xfId="0" applyFont="1" applyFill="1" applyBorder="1">
      <alignment vertical="top"/>
    </xf>
    <xf numFmtId="164" fontId="18" fillId="0" borderId="13" xfId="0" applyFont="1" applyFill="1" applyBorder="1">
      <alignment vertical="top"/>
    </xf>
    <xf numFmtId="164" fontId="18" fillId="0" borderId="15" xfId="0" applyFont="1" applyFill="1" applyBorder="1" applyAlignment="1">
      <alignment vertical="center"/>
    </xf>
    <xf numFmtId="168" fontId="18" fillId="0" borderId="15" xfId="45" applyFont="1" applyFill="1" applyBorder="1" applyAlignment="1">
      <alignment vertical="center"/>
    </xf>
    <xf numFmtId="164" fontId="18" fillId="0" borderId="11" xfId="0" applyFont="1" applyFill="1" applyBorder="1" applyAlignment="1">
      <alignment horizontal="right" vertical="center"/>
    </xf>
    <xf numFmtId="165" fontId="18" fillId="0" borderId="11" xfId="1" applyFont="1" applyFill="1" applyBorder="1" applyAlignment="1">
      <alignment vertical="center"/>
    </xf>
    <xf numFmtId="164" fontId="18" fillId="0" borderId="13" xfId="0" applyFont="1" applyFill="1" applyBorder="1" applyAlignment="1">
      <alignment horizontal="right" vertical="center"/>
    </xf>
    <xf numFmtId="165" fontId="18" fillId="0" borderId="13" xfId="1" applyFont="1" applyFill="1" applyBorder="1" applyAlignment="1">
      <alignment vertical="center"/>
    </xf>
    <xf numFmtId="166" fontId="0" fillId="0" borderId="0" xfId="0" applyNumberFormat="1">
      <alignment vertical="top"/>
    </xf>
    <xf numFmtId="164" fontId="21" fillId="0" borderId="15" xfId="0" applyFont="1" applyFill="1" applyBorder="1" applyAlignment="1">
      <alignment vertical="center"/>
    </xf>
    <xf numFmtId="166" fontId="20" fillId="33" borderId="12" xfId="0" applyNumberFormat="1" applyFont="1" applyFill="1" applyBorder="1" applyAlignment="1">
      <alignment vertical="center"/>
    </xf>
    <xf numFmtId="166" fontId="19" fillId="34" borderId="13" xfId="0" applyNumberFormat="1" applyFont="1" applyFill="1" applyBorder="1" applyAlignment="1">
      <alignment vertical="center"/>
    </xf>
    <xf numFmtId="166" fontId="18" fillId="0" borderId="13" xfId="0" applyNumberFormat="1" applyFont="1" applyFill="1" applyBorder="1" applyAlignment="1">
      <alignment vertical="center"/>
    </xf>
    <xf numFmtId="166" fontId="21" fillId="0" borderId="13" xfId="0" applyNumberFormat="1" applyFont="1" applyFill="1" applyBorder="1" applyAlignment="1">
      <alignment vertical="center"/>
    </xf>
    <xf numFmtId="164" fontId="20" fillId="33" borderId="16" xfId="0" applyFont="1" applyFill="1" applyBorder="1" applyAlignment="1">
      <alignment vertical="center"/>
    </xf>
    <xf numFmtId="166" fontId="20" fillId="33" borderId="17" xfId="0" applyNumberFormat="1" applyFont="1" applyFill="1" applyBorder="1" applyAlignment="1">
      <alignment vertical="center"/>
    </xf>
    <xf numFmtId="164" fontId="19" fillId="34" borderId="18" xfId="0" applyFont="1" applyFill="1" applyBorder="1" applyAlignment="1">
      <alignment vertical="center"/>
    </xf>
    <xf numFmtId="166" fontId="19" fillId="34" borderId="19" xfId="0" applyNumberFormat="1" applyFont="1" applyFill="1" applyBorder="1" applyAlignment="1">
      <alignment vertical="center"/>
    </xf>
    <xf numFmtId="164" fontId="18" fillId="0" borderId="20" xfId="0" applyFont="1" applyFill="1" applyBorder="1" applyAlignment="1">
      <alignment vertical="center"/>
    </xf>
    <xf numFmtId="166" fontId="18" fillId="0" borderId="21" xfId="0" applyNumberFormat="1" applyFont="1" applyFill="1" applyBorder="1" applyAlignment="1">
      <alignment vertical="center"/>
    </xf>
    <xf numFmtId="164" fontId="21" fillId="0" borderId="20" xfId="0" applyFont="1" applyFill="1" applyBorder="1" applyAlignment="1">
      <alignment vertical="center"/>
    </xf>
    <xf numFmtId="166" fontId="21" fillId="0" borderId="21" xfId="0" applyNumberFormat="1" applyFont="1" applyFill="1" applyBorder="1" applyAlignment="1">
      <alignment vertical="center"/>
    </xf>
    <xf numFmtId="164" fontId="0" fillId="0" borderId="20" xfId="0" applyBorder="1">
      <alignment vertical="top"/>
    </xf>
    <xf numFmtId="166" fontId="0" fillId="0" borderId="21" xfId="0" applyNumberFormat="1" applyBorder="1">
      <alignment vertical="top"/>
    </xf>
    <xf numFmtId="164" fontId="0" fillId="0" borderId="22" xfId="0" applyBorder="1">
      <alignment vertical="top"/>
    </xf>
    <xf numFmtId="166" fontId="0" fillId="0" borderId="23" xfId="0" applyNumberFormat="1" applyBorder="1">
      <alignment vertical="top"/>
    </xf>
    <xf numFmtId="164" fontId="22" fillId="0" borderId="0" xfId="47">
      <alignment vertical="top"/>
    </xf>
    <xf numFmtId="164" fontId="22" fillId="0" borderId="24" xfId="47" applyBorder="1">
      <alignment vertical="top"/>
    </xf>
    <xf numFmtId="164" fontId="22" fillId="0" borderId="25" xfId="47" applyBorder="1">
      <alignment vertical="top"/>
    </xf>
    <xf numFmtId="164" fontId="22" fillId="0" borderId="26" xfId="47" applyBorder="1">
      <alignment vertical="top"/>
    </xf>
    <xf numFmtId="164" fontId="22" fillId="0" borderId="27" xfId="47" applyBorder="1">
      <alignment vertical="top"/>
    </xf>
    <xf numFmtId="164" fontId="22" fillId="0" borderId="0" xfId="47" applyBorder="1">
      <alignment vertical="top"/>
    </xf>
    <xf numFmtId="164" fontId="22" fillId="0" borderId="28" xfId="47" applyBorder="1">
      <alignment vertical="top"/>
    </xf>
    <xf numFmtId="164" fontId="23" fillId="0" borderId="27" xfId="47" applyFont="1" applyBorder="1">
      <alignment vertical="top"/>
    </xf>
    <xf numFmtId="164" fontId="25" fillId="0" borderId="0" xfId="48" applyFont="1" applyAlignment="1">
      <alignment horizontal="centerContinuous" vertical="center"/>
    </xf>
    <xf numFmtId="164" fontId="26" fillId="0" borderId="0" xfId="48" applyFont="1" applyAlignment="1">
      <alignment horizontal="centerContinuous" vertical="center"/>
    </xf>
    <xf numFmtId="164" fontId="23" fillId="0" borderId="0" xfId="47" applyFont="1" applyBorder="1" applyAlignment="1">
      <alignment horizontal="centerContinuous" vertical="top"/>
    </xf>
    <xf numFmtId="164" fontId="23" fillId="0" borderId="28" xfId="47" applyFont="1" applyBorder="1">
      <alignment vertical="top"/>
    </xf>
    <xf numFmtId="164" fontId="23" fillId="0" borderId="0" xfId="47" applyFont="1">
      <alignment vertical="top"/>
    </xf>
    <xf numFmtId="164" fontId="27" fillId="0" borderId="0" xfId="48" applyFont="1" applyAlignment="1">
      <alignment horizontal="left" vertical="center"/>
    </xf>
    <xf numFmtId="164" fontId="22" fillId="0" borderId="29" xfId="47" applyBorder="1" applyAlignment="1">
      <alignment horizontal="center" vertical="top"/>
    </xf>
    <xf numFmtId="164" fontId="22" fillId="0" borderId="30" xfId="47" applyBorder="1" applyAlignment="1">
      <alignment horizontal="center" vertical="top"/>
    </xf>
    <xf numFmtId="164" fontId="22" fillId="0" borderId="31" xfId="47" applyBorder="1" applyAlignment="1">
      <alignment horizontal="center" vertical="top"/>
    </xf>
    <xf numFmtId="164" fontId="27" fillId="35" borderId="24" xfId="48" applyFont="1" applyFill="1" applyBorder="1" applyAlignment="1">
      <alignment horizontal="left" vertical="center"/>
    </xf>
    <xf numFmtId="164" fontId="22" fillId="35" borderId="25" xfId="47" applyFill="1" applyBorder="1">
      <alignment vertical="top"/>
    </xf>
    <xf numFmtId="164" fontId="22" fillId="35" borderId="26" xfId="47" applyFill="1" applyBorder="1">
      <alignment vertical="top"/>
    </xf>
    <xf numFmtId="164" fontId="22" fillId="35" borderId="27" xfId="47" applyFill="1" applyBorder="1">
      <alignment vertical="top"/>
    </xf>
    <xf numFmtId="164" fontId="22" fillId="35" borderId="0" xfId="47" applyFill="1" applyBorder="1">
      <alignment vertical="top"/>
    </xf>
    <xf numFmtId="164" fontId="22" fillId="35" borderId="28" xfId="47" applyFill="1" applyBorder="1">
      <alignment vertical="top"/>
    </xf>
    <xf numFmtId="164" fontId="28" fillId="0" borderId="27" xfId="47" applyFont="1" applyBorder="1">
      <alignment vertical="top"/>
    </xf>
    <xf numFmtId="164" fontId="28" fillId="35" borderId="27" xfId="47" applyFont="1" applyFill="1" applyBorder="1">
      <alignment vertical="top"/>
    </xf>
    <xf numFmtId="164" fontId="29" fillId="35" borderId="0" xfId="47" applyFont="1" applyFill="1" applyBorder="1" applyAlignment="1">
      <alignment horizontal="center" vertical="top"/>
    </xf>
    <xf numFmtId="164" fontId="28" fillId="35" borderId="28" xfId="47" applyFont="1" applyFill="1" applyBorder="1">
      <alignment vertical="top"/>
    </xf>
    <xf numFmtId="164" fontId="28" fillId="0" borderId="0" xfId="47" applyFont="1" applyBorder="1">
      <alignment vertical="top"/>
    </xf>
    <xf numFmtId="164" fontId="28" fillId="0" borderId="0" xfId="47" applyFont="1">
      <alignment vertical="top"/>
    </xf>
    <xf numFmtId="164" fontId="28" fillId="0" borderId="28" xfId="47" applyFont="1" applyBorder="1">
      <alignment vertical="top"/>
    </xf>
    <xf numFmtId="164" fontId="30" fillId="0" borderId="27" xfId="47" applyFont="1" applyBorder="1">
      <alignment vertical="top"/>
    </xf>
    <xf numFmtId="164" fontId="30" fillId="35" borderId="27" xfId="47" applyFont="1" applyFill="1" applyBorder="1">
      <alignment vertical="top"/>
    </xf>
    <xf numFmtId="164" fontId="30" fillId="35" borderId="0" xfId="47" applyFont="1" applyFill="1" applyBorder="1">
      <alignment vertical="top"/>
    </xf>
    <xf numFmtId="164" fontId="30" fillId="35" borderId="28" xfId="47" applyFont="1" applyFill="1" applyBorder="1">
      <alignment vertical="top"/>
    </xf>
    <xf numFmtId="164" fontId="30" fillId="0" borderId="0" xfId="47" applyFont="1" applyBorder="1">
      <alignment vertical="top"/>
    </xf>
    <xf numFmtId="164" fontId="30" fillId="0" borderId="0" xfId="47" applyFont="1">
      <alignment vertical="top"/>
    </xf>
    <xf numFmtId="164" fontId="30" fillId="0" borderId="28" xfId="47" applyFont="1" applyBorder="1">
      <alignment vertical="top"/>
    </xf>
    <xf numFmtId="164" fontId="30" fillId="35" borderId="0" xfId="47" applyFont="1" applyFill="1" applyBorder="1" applyAlignment="1">
      <alignment horizontal="center" vertical="top"/>
    </xf>
    <xf numFmtId="164" fontId="31" fillId="0" borderId="27" xfId="47" applyFont="1" applyBorder="1">
      <alignment vertical="top"/>
    </xf>
    <xf numFmtId="164" fontId="31" fillId="35" borderId="27" xfId="47" applyFont="1" applyFill="1" applyBorder="1">
      <alignment vertical="top"/>
    </xf>
    <xf numFmtId="164" fontId="32" fillId="35" borderId="0" xfId="47" applyFont="1" applyFill="1" applyBorder="1" applyAlignment="1">
      <alignment horizontal="center" vertical="top"/>
    </xf>
    <xf numFmtId="164" fontId="31" fillId="35" borderId="28" xfId="47" applyFont="1" applyFill="1" applyBorder="1">
      <alignment vertical="top"/>
    </xf>
    <xf numFmtId="164" fontId="31" fillId="0" borderId="0" xfId="47" applyFont="1" applyBorder="1">
      <alignment vertical="top"/>
    </xf>
    <xf numFmtId="164" fontId="31" fillId="0" borderId="0" xfId="47" applyFont="1">
      <alignment vertical="top"/>
    </xf>
    <xf numFmtId="164" fontId="31" fillId="0" borderId="28" xfId="47" applyFont="1" applyBorder="1">
      <alignment vertical="top"/>
    </xf>
    <xf numFmtId="164" fontId="33" fillId="0" borderId="27" xfId="47" applyFont="1" applyBorder="1" applyAlignment="1">
      <alignment horizontal="center" vertical="top"/>
    </xf>
    <xf numFmtId="164" fontId="33" fillId="35" borderId="27" xfId="47" applyFont="1" applyFill="1" applyBorder="1" applyAlignment="1">
      <alignment horizontal="center" vertical="top"/>
    </xf>
    <xf numFmtId="170" fontId="33" fillId="35" borderId="0" xfId="47" applyNumberFormat="1" applyFont="1" applyFill="1" applyBorder="1" applyAlignment="1">
      <alignment horizontal="center" vertical="top"/>
    </xf>
    <xf numFmtId="164" fontId="33" fillId="35" borderId="28" xfId="47" applyFont="1" applyFill="1" applyBorder="1" applyAlignment="1">
      <alignment horizontal="center" vertical="top"/>
    </xf>
    <xf numFmtId="164" fontId="33" fillId="0" borderId="0" xfId="47" applyFont="1" applyBorder="1" applyAlignment="1">
      <alignment horizontal="center" vertical="top"/>
    </xf>
    <xf numFmtId="164" fontId="33" fillId="0" borderId="0" xfId="47" applyFont="1" applyAlignment="1">
      <alignment horizontal="center" vertical="top"/>
    </xf>
    <xf numFmtId="164" fontId="33" fillId="0" borderId="28" xfId="47" applyFont="1" applyBorder="1" applyAlignment="1">
      <alignment horizontal="center" vertical="top"/>
    </xf>
    <xf numFmtId="164" fontId="22" fillId="35" borderId="32" xfId="47" applyFill="1" applyBorder="1">
      <alignment vertical="top"/>
    </xf>
    <xf numFmtId="164" fontId="22" fillId="35" borderId="33" xfId="47" applyFill="1" applyBorder="1">
      <alignment vertical="top"/>
    </xf>
    <xf numFmtId="164" fontId="22" fillId="35" borderId="34" xfId="47" applyFill="1" applyBorder="1">
      <alignment vertical="top"/>
    </xf>
    <xf numFmtId="164" fontId="34" fillId="0" borderId="0" xfId="47" applyFont="1" applyAlignment="1">
      <alignment horizontal="left" vertical="top"/>
    </xf>
    <xf numFmtId="164" fontId="22" fillId="0" borderId="0" xfId="47" applyAlignment="1">
      <alignment horizontal="left" vertical="top"/>
    </xf>
    <xf numFmtId="164" fontId="35" fillId="0" borderId="0" xfId="49" applyBorder="1" applyAlignment="1">
      <alignment horizontal="center" vertical="top"/>
    </xf>
    <xf numFmtId="164" fontId="22" fillId="0" borderId="32" xfId="47" applyBorder="1">
      <alignment vertical="top"/>
    </xf>
    <xf numFmtId="164" fontId="22" fillId="0" borderId="33" xfId="47" applyBorder="1">
      <alignment vertical="top"/>
    </xf>
    <xf numFmtId="164" fontId="22" fillId="0" borderId="34" xfId="47" applyBorder="1">
      <alignment vertical="top"/>
    </xf>
    <xf numFmtId="49" fontId="36" fillId="0" borderId="0" xfId="47" applyNumberFormat="1" applyFont="1" applyBorder="1" applyAlignment="1">
      <alignment horizontal="left" vertical="top"/>
    </xf>
    <xf numFmtId="49" fontId="22" fillId="0" borderId="0" xfId="47" applyNumberFormat="1" applyBorder="1" applyAlignment="1">
      <alignment horizontal="left" vertical="top"/>
    </xf>
    <xf numFmtId="49" fontId="37" fillId="0" borderId="0" xfId="47" applyNumberFormat="1" applyFont="1" applyBorder="1" applyAlignment="1">
      <alignment horizontal="left" vertical="top"/>
    </xf>
    <xf numFmtId="164" fontId="37" fillId="0" borderId="27" xfId="47" applyFont="1" applyBorder="1">
      <alignment vertical="top"/>
    </xf>
    <xf numFmtId="164" fontId="37" fillId="0" borderId="0" xfId="47" applyFont="1" applyBorder="1">
      <alignment vertical="top"/>
    </xf>
    <xf numFmtId="164" fontId="37" fillId="0" borderId="28" xfId="47" applyFont="1" applyBorder="1">
      <alignment vertical="top"/>
    </xf>
    <xf numFmtId="164" fontId="37" fillId="0" borderId="0" xfId="47" applyFont="1">
      <alignment vertical="top"/>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DateLong" xfId="44" xr:uid="{00000000-0005-0000-0000-00001B000000}"/>
    <cellStyle name="DateShort" xfId="45" xr:uid="{00000000-0005-0000-0000-00001C000000}"/>
    <cellStyle name="Explanatory Text" xfId="17" builtinId="53" customBuiltin="1"/>
    <cellStyle name="Factor" xfId="43" xr:uid="{00000000-0005-0000-0000-00001E000000}"/>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49" xr:uid="{000B07C4-9E48-474A-AF22-BB640060A192}"/>
    <cellStyle name="Input" xfId="10" builtinId="20" customBuiltin="1"/>
    <cellStyle name="Linked Cell" xfId="13" builtinId="24" customBuiltin="1"/>
    <cellStyle name="Neutral" xfId="9" builtinId="28" customBuiltin="1"/>
    <cellStyle name="Normal" xfId="0" builtinId="0" customBuiltin="1"/>
    <cellStyle name="Normal 2" xfId="47" xr:uid="{51171662-3494-4FCE-9F9D-9A3036A176E2}"/>
    <cellStyle name="Normal 2 2" xfId="48" xr:uid="{5B0B0C13-EAAD-41F5-8256-42C51B474424}"/>
    <cellStyle name="Note" xfId="16" builtinId="10" customBuiltin="1"/>
    <cellStyle name="Output" xfId="11" builtinId="21" customBuiltin="1"/>
    <cellStyle name="Percent" xfId="1" builtinId="5" customBuiltin="1"/>
    <cellStyle name="Title" xfId="2" builtinId="15" customBuiltin="1"/>
    <cellStyle name="Total" xfId="18" builtinId="25" customBuiltin="1"/>
    <cellStyle name="Warning Text" xfId="15" builtinId="11" customBuiltin="1"/>
    <cellStyle name="Year" xfId="46" xr:uid="{00000000-0005-0000-0000-00002E000000}"/>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488275</xdr:colOff>
      <xdr:row>48</xdr:row>
      <xdr:rowOff>254000</xdr:rowOff>
    </xdr:from>
    <xdr:to>
      <xdr:col>10</xdr:col>
      <xdr:colOff>985869</xdr:colOff>
      <xdr:row>57</xdr:row>
      <xdr:rowOff>302982</xdr:rowOff>
    </xdr:to>
    <xdr:pic>
      <xdr:nvPicPr>
        <xdr:cNvPr id="2" name="Picture 1" descr="A computer screen with a white and grey squares&#10;&#10;Description automatically generated with medium confidence">
          <a:extLst>
            <a:ext uri="{FF2B5EF4-FFF2-40B4-BE49-F238E27FC236}">
              <a16:creationId xmlns:a16="http://schemas.microsoft.com/office/drawing/2014/main" id="{314B883C-5236-4559-994C-516C3068B2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1137" y="12638087"/>
          <a:ext cx="5766538" cy="347639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12</xdr:col>
      <xdr:colOff>340658</xdr:colOff>
      <xdr:row>48</xdr:row>
      <xdr:rowOff>254000</xdr:rowOff>
    </xdr:from>
    <xdr:to>
      <xdr:col>19</xdr:col>
      <xdr:colOff>436657</xdr:colOff>
      <xdr:row>57</xdr:row>
      <xdr:rowOff>317400</xdr:rowOff>
    </xdr:to>
    <xdr:pic>
      <xdr:nvPicPr>
        <xdr:cNvPr id="3" name="Picture 2" descr="A screenshot of a computer&#10;&#10;Description automatically generated">
          <a:extLst>
            <a:ext uri="{FF2B5EF4-FFF2-40B4-BE49-F238E27FC236}">
              <a16:creationId xmlns:a16="http://schemas.microsoft.com/office/drawing/2014/main" id="{81C13229-685A-4F20-A1A1-C6B4451F0C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3808" y="12638087"/>
          <a:ext cx="7474699" cy="349243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474662</xdr:colOff>
      <xdr:row>12</xdr:row>
      <xdr:rowOff>36512</xdr:rowOff>
    </xdr:from>
    <xdr:to>
      <xdr:col>7</xdr:col>
      <xdr:colOff>265124</xdr:colOff>
      <xdr:row>22</xdr:row>
      <xdr:rowOff>131774</xdr:rowOff>
    </xdr:to>
    <xdr:pic>
      <xdr:nvPicPr>
        <xdr:cNvPr id="2" name="Picture 1">
          <a:extLst>
            <a:ext uri="{FF2B5EF4-FFF2-40B4-BE49-F238E27FC236}">
              <a16:creationId xmlns:a16="http://schemas.microsoft.com/office/drawing/2014/main" id="{D627EC25-87C0-FF82-1E93-C9BFE070BCC0}"/>
            </a:ext>
          </a:extLst>
        </xdr:cNvPr>
        <xdr:cNvPicPr>
          <a:picLocks noChangeAspect="1"/>
        </xdr:cNvPicPr>
      </xdr:nvPicPr>
      <xdr:blipFill>
        <a:blip xmlns:r="http://schemas.openxmlformats.org/officeDocument/2006/relationships" r:embed="rId1"/>
        <a:stretch>
          <a:fillRect/>
        </a:stretch>
      </xdr:blipFill>
      <xdr:spPr>
        <a:xfrm>
          <a:off x="6011862" y="2182812"/>
          <a:ext cx="1765312" cy="1809762"/>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Kepsfield">
      <a:dk1>
        <a:srgbClr val="323E48"/>
      </a:dk1>
      <a:lt1>
        <a:srgbClr val="FFFFFF"/>
      </a:lt1>
      <a:dk2>
        <a:srgbClr val="323E48"/>
      </a:dk2>
      <a:lt2>
        <a:srgbClr val="FFFFFF"/>
      </a:lt2>
      <a:accent1>
        <a:srgbClr val="0099A8"/>
      </a:accent1>
      <a:accent2>
        <a:srgbClr val="016870"/>
      </a:accent2>
      <a:accent3>
        <a:srgbClr val="4A9462"/>
      </a:accent3>
      <a:accent4>
        <a:srgbClr val="B4BD00"/>
      </a:accent4>
      <a:accent5>
        <a:srgbClr val="E2E765"/>
      </a:accent5>
      <a:accent6>
        <a:srgbClr val="9EACAA"/>
      </a:accent6>
      <a:hlink>
        <a:srgbClr val="016870"/>
      </a:hlink>
      <a:folHlink>
        <a:srgbClr val="0099A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kepsfield.com/courses/investments/" TargetMode="External"/><Relationship Id="rId3" Type="http://schemas.openxmlformats.org/officeDocument/2006/relationships/hyperlink" Target="https://kepsfield.com/courses/relative-market-valuation/" TargetMode="External"/><Relationship Id="rId7" Type="http://schemas.openxmlformats.org/officeDocument/2006/relationships/hyperlink" Target="https://kepsfield.com/courses/financial-statement-analysis/" TargetMode="External"/><Relationship Id="rId12" Type="http://schemas.openxmlformats.org/officeDocument/2006/relationships/drawing" Target="../drawings/drawing1.xml"/><Relationship Id="rId2" Type="http://schemas.openxmlformats.org/officeDocument/2006/relationships/hyperlink" Target="https://kepsfield.com/courses/introduction-to-corporate-finance/" TargetMode="External"/><Relationship Id="rId1" Type="http://schemas.openxmlformats.org/officeDocument/2006/relationships/hyperlink" Target="https://kepsfield.com/courses/introduction-to-valuation/" TargetMode="External"/><Relationship Id="rId6" Type="http://schemas.openxmlformats.org/officeDocument/2006/relationships/hyperlink" Target="https://kepsfield.com/courses/introduction-to-ma/" TargetMode="External"/><Relationship Id="rId11" Type="http://schemas.openxmlformats.org/officeDocument/2006/relationships/hyperlink" Target="https://kepsfield.com/courses/accounting-basics/" TargetMode="External"/><Relationship Id="rId5" Type="http://schemas.openxmlformats.org/officeDocument/2006/relationships/hyperlink" Target="https://kepsfield.com/courses/intro-financial-modelling/" TargetMode="External"/><Relationship Id="rId10" Type="http://schemas.openxmlformats.org/officeDocument/2006/relationships/hyperlink" Target="https://kepsfield.com/courses/intro-accounting-reporting/" TargetMode="External"/><Relationship Id="rId4" Type="http://schemas.openxmlformats.org/officeDocument/2006/relationships/hyperlink" Target="https://kepsfield.com/courses/cost-of-capitalwacc/" TargetMode="External"/><Relationship Id="rId9" Type="http://schemas.openxmlformats.org/officeDocument/2006/relationships/hyperlink" Target="https://kepsfield.com/courses/investments-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1564-2035-4773-A9F6-99AF2B8DBD32}">
  <dimension ref="A1:Z86"/>
  <sheetViews>
    <sheetView showGridLines="0" tabSelected="1" topLeftCell="A46" zoomScale="70" zoomScaleNormal="70" workbookViewId="0">
      <selection activeCell="S37" sqref="S37:S47"/>
    </sheetView>
  </sheetViews>
  <sheetFormatPr defaultColWidth="0" defaultRowHeight="18" customHeight="1" zeroHeight="1" x14ac:dyDescent="0.55000000000000004"/>
  <cols>
    <col min="1" max="4" width="2.77734375" style="35" customWidth="1"/>
    <col min="5" max="5" width="4.0546875" style="35" customWidth="1"/>
    <col min="6" max="20" width="12.27734375" style="35" customWidth="1"/>
    <col min="21" max="21" width="4.0546875" style="35" customWidth="1"/>
    <col min="22" max="25" width="2.77734375" style="35" customWidth="1"/>
    <col min="26" max="26" width="0" style="35" hidden="1" customWidth="1"/>
    <col min="27" max="16384" width="8" style="35" hidden="1"/>
  </cols>
  <sheetData>
    <row r="1" spans="5:21" ht="15.75" x14ac:dyDescent="0.55000000000000004"/>
    <row r="2" spans="5:21" ht="16.149999999999999" thickBot="1" x14ac:dyDescent="0.6"/>
    <row r="3" spans="5:21" ht="15.75" x14ac:dyDescent="0.55000000000000004">
      <c r="E3" s="36"/>
      <c r="F3" s="37"/>
      <c r="G3" s="37"/>
      <c r="H3" s="37"/>
      <c r="I3" s="37"/>
      <c r="J3" s="37"/>
      <c r="K3" s="37"/>
      <c r="L3" s="37"/>
      <c r="M3" s="37"/>
      <c r="N3" s="37"/>
      <c r="O3" s="37"/>
      <c r="P3" s="37"/>
      <c r="Q3" s="37"/>
      <c r="R3" s="37"/>
      <c r="S3" s="37"/>
      <c r="T3" s="37"/>
      <c r="U3" s="38"/>
    </row>
    <row r="4" spans="5:21" ht="15.75" x14ac:dyDescent="0.55000000000000004">
      <c r="E4" s="39"/>
      <c r="F4" s="40"/>
      <c r="G4" s="40"/>
      <c r="H4" s="40"/>
      <c r="I4" s="40"/>
      <c r="J4" s="40"/>
      <c r="K4" s="40"/>
      <c r="L4" s="40"/>
      <c r="M4" s="40"/>
      <c r="N4" s="40"/>
      <c r="O4" s="40"/>
      <c r="P4" s="40"/>
      <c r="Q4" s="40"/>
      <c r="R4" s="40"/>
      <c r="S4" s="40"/>
      <c r="T4" s="40"/>
      <c r="U4" s="41"/>
    </row>
    <row r="5" spans="5:21" s="47" customFormat="1" ht="30" x14ac:dyDescent="0.55000000000000004">
      <c r="E5" s="42"/>
      <c r="F5" s="43" t="s">
        <v>65</v>
      </c>
      <c r="G5" s="44"/>
      <c r="H5" s="44"/>
      <c r="I5" s="45"/>
      <c r="J5" s="45"/>
      <c r="K5" s="45"/>
      <c r="L5" s="45"/>
      <c r="M5" s="45"/>
      <c r="N5" s="45"/>
      <c r="O5" s="45"/>
      <c r="P5" s="45"/>
      <c r="Q5" s="45"/>
      <c r="R5" s="45"/>
      <c r="S5" s="45"/>
      <c r="T5" s="45"/>
      <c r="U5" s="46"/>
    </row>
    <row r="6" spans="5:21" s="47" customFormat="1" ht="30" x14ac:dyDescent="0.55000000000000004">
      <c r="E6" s="42"/>
      <c r="F6" s="43" t="s">
        <v>20</v>
      </c>
      <c r="G6" s="45"/>
      <c r="H6" s="45"/>
      <c r="I6" s="45"/>
      <c r="J6" s="45"/>
      <c r="K6" s="45"/>
      <c r="L6" s="45"/>
      <c r="M6" s="45"/>
      <c r="N6" s="45"/>
      <c r="O6" s="45"/>
      <c r="P6" s="45"/>
      <c r="Q6" s="45"/>
      <c r="R6" s="45"/>
      <c r="S6" s="45"/>
      <c r="T6" s="45"/>
      <c r="U6" s="46"/>
    </row>
    <row r="7" spans="5:21" ht="23.25" x14ac:dyDescent="0.55000000000000004">
      <c r="E7" s="39"/>
      <c r="F7" s="48"/>
      <c r="G7" s="40"/>
      <c r="H7" s="40"/>
      <c r="I7" s="40"/>
      <c r="J7" s="40"/>
      <c r="K7" s="40"/>
      <c r="L7" s="40"/>
      <c r="M7" s="40"/>
      <c r="N7" s="40"/>
      <c r="O7" s="40"/>
      <c r="P7" s="40"/>
      <c r="Q7" s="40"/>
      <c r="R7" s="40"/>
      <c r="S7" s="40"/>
      <c r="T7" s="40"/>
      <c r="U7" s="41"/>
    </row>
    <row r="8" spans="5:21" s="47" customFormat="1" ht="30" x14ac:dyDescent="0.55000000000000004">
      <c r="E8" s="42"/>
      <c r="F8" s="43" t="s">
        <v>66</v>
      </c>
      <c r="G8" s="44"/>
      <c r="H8" s="44"/>
      <c r="I8" s="45"/>
      <c r="J8" s="45"/>
      <c r="K8" s="45"/>
      <c r="L8" s="45"/>
      <c r="M8" s="45"/>
      <c r="N8" s="45"/>
      <c r="O8" s="45"/>
      <c r="P8" s="45"/>
      <c r="Q8" s="45"/>
      <c r="R8" s="45"/>
      <c r="S8" s="45"/>
      <c r="T8" s="45"/>
      <c r="U8" s="46"/>
    </row>
    <row r="9" spans="5:21" s="47" customFormat="1" ht="30" x14ac:dyDescent="0.55000000000000004">
      <c r="E9" s="42"/>
      <c r="F9" s="43"/>
      <c r="G9" s="44"/>
      <c r="H9" s="44"/>
      <c r="I9" s="45"/>
      <c r="J9" s="45"/>
      <c r="K9" s="45"/>
      <c r="L9" s="45"/>
      <c r="M9" s="45"/>
      <c r="N9" s="45"/>
      <c r="O9" s="45"/>
      <c r="P9" s="45"/>
      <c r="Q9" s="45"/>
      <c r="R9" s="45"/>
      <c r="S9" s="45"/>
      <c r="T9" s="45"/>
      <c r="U9" s="46"/>
    </row>
    <row r="10" spans="5:21" ht="23.25" x14ac:dyDescent="0.55000000000000004">
      <c r="E10" s="39"/>
      <c r="F10" s="48"/>
      <c r="G10" s="40"/>
      <c r="H10" s="40"/>
      <c r="I10" s="40"/>
      <c r="J10" s="40"/>
      <c r="K10" s="40"/>
      <c r="L10" s="40"/>
      <c r="M10" s="40"/>
      <c r="N10" s="40"/>
      <c r="O10" s="40"/>
      <c r="P10" s="40"/>
      <c r="Q10" s="40"/>
      <c r="R10" s="40"/>
      <c r="S10" s="40"/>
      <c r="T10" s="40"/>
      <c r="U10" s="41"/>
    </row>
    <row r="11" spans="5:21" ht="16.149999999999999" thickBot="1" x14ac:dyDescent="0.6">
      <c r="E11" s="39"/>
      <c r="G11" s="40"/>
      <c r="H11" s="40"/>
      <c r="I11" s="40"/>
      <c r="J11" s="40"/>
      <c r="K11" s="40"/>
      <c r="L11" s="40"/>
      <c r="M11" s="40"/>
      <c r="N11" s="40"/>
      <c r="O11" s="40"/>
      <c r="P11" s="40"/>
      <c r="Q11" s="40"/>
      <c r="R11" s="40"/>
      <c r="S11" s="40"/>
      <c r="T11" s="40"/>
      <c r="U11" s="41"/>
    </row>
    <row r="12" spans="5:21" ht="23.25" x14ac:dyDescent="0.55000000000000004">
      <c r="E12" s="39"/>
      <c r="F12" s="48"/>
      <c r="G12" s="40"/>
      <c r="H12" s="49" t="e" vm="1">
        <v>#VALUE!</v>
      </c>
      <c r="I12" s="40"/>
      <c r="J12" s="40"/>
      <c r="K12" s="40"/>
      <c r="L12" s="40"/>
      <c r="M12" s="40"/>
      <c r="N12" s="49" t="e" vm="1">
        <v>#VALUE!</v>
      </c>
      <c r="O12" s="40"/>
      <c r="P12" s="40"/>
      <c r="Q12" s="40"/>
      <c r="R12" s="40"/>
      <c r="S12" s="40"/>
      <c r="T12" s="49" t="e" vm="1">
        <v>#VALUE!</v>
      </c>
      <c r="U12" s="41"/>
    </row>
    <row r="13" spans="5:21" ht="23.65" thickBot="1" x14ac:dyDescent="0.6">
      <c r="E13" s="39"/>
      <c r="F13" s="48"/>
      <c r="G13" s="40"/>
      <c r="H13" s="50"/>
      <c r="I13" s="40"/>
      <c r="J13" s="40"/>
      <c r="K13" s="40"/>
      <c r="L13" s="40"/>
      <c r="M13" s="40"/>
      <c r="N13" s="50"/>
      <c r="O13" s="40"/>
      <c r="P13" s="40"/>
      <c r="Q13" s="40"/>
      <c r="R13" s="40"/>
      <c r="S13" s="40"/>
      <c r="T13" s="51"/>
      <c r="U13" s="41"/>
    </row>
    <row r="14" spans="5:21" ht="23.25" x14ac:dyDescent="0.55000000000000004">
      <c r="E14" s="39"/>
      <c r="F14" s="52"/>
      <c r="G14" s="53"/>
      <c r="H14" s="54"/>
      <c r="I14" s="40"/>
      <c r="J14" s="40"/>
      <c r="L14" s="52"/>
      <c r="M14" s="53"/>
      <c r="N14" s="54"/>
      <c r="O14" s="40"/>
      <c r="P14" s="40"/>
      <c r="R14" s="52"/>
      <c r="S14" s="53"/>
      <c r="T14" s="54"/>
      <c r="U14" s="41"/>
    </row>
    <row r="15" spans="5:21" ht="15.75" x14ac:dyDescent="0.55000000000000004">
      <c r="E15" s="39"/>
      <c r="F15" s="55"/>
      <c r="G15" s="56"/>
      <c r="H15" s="57"/>
      <c r="I15" s="40"/>
      <c r="J15" s="40"/>
      <c r="L15" s="55"/>
      <c r="M15" s="56"/>
      <c r="N15" s="57"/>
      <c r="O15" s="40"/>
      <c r="P15" s="40"/>
      <c r="R15" s="55"/>
      <c r="S15" s="56"/>
      <c r="T15" s="57"/>
      <c r="U15" s="41"/>
    </row>
    <row r="16" spans="5:21" s="63" customFormat="1" ht="24.75" x14ac:dyDescent="0.55000000000000004">
      <c r="E16" s="58"/>
      <c r="F16" s="59"/>
      <c r="G16" s="60" t="s">
        <v>21</v>
      </c>
      <c r="H16" s="61"/>
      <c r="I16" s="62"/>
      <c r="J16" s="62"/>
      <c r="L16" s="59"/>
      <c r="M16" s="60" t="s">
        <v>21</v>
      </c>
      <c r="N16" s="61"/>
      <c r="O16" s="62"/>
      <c r="P16" s="62"/>
      <c r="R16" s="59"/>
      <c r="S16" s="60" t="s">
        <v>21</v>
      </c>
      <c r="T16" s="61"/>
      <c r="U16" s="64"/>
    </row>
    <row r="17" spans="5:21" s="70" customFormat="1" x14ac:dyDescent="0.55000000000000004">
      <c r="E17" s="65"/>
      <c r="F17" s="66"/>
      <c r="G17" s="67"/>
      <c r="H17" s="68"/>
      <c r="I17" s="69"/>
      <c r="J17" s="69"/>
      <c r="L17" s="66"/>
      <c r="M17" s="67"/>
      <c r="N17" s="68"/>
      <c r="O17" s="69"/>
      <c r="P17" s="69"/>
      <c r="R17" s="66"/>
      <c r="S17" s="67"/>
      <c r="T17" s="68"/>
      <c r="U17" s="71"/>
    </row>
    <row r="18" spans="5:21" s="70" customFormat="1" x14ac:dyDescent="0.55000000000000004">
      <c r="E18" s="65"/>
      <c r="F18" s="66"/>
      <c r="G18" s="72" t="s">
        <v>22</v>
      </c>
      <c r="H18" s="68"/>
      <c r="I18" s="69"/>
      <c r="J18" s="69"/>
      <c r="L18" s="66"/>
      <c r="M18" s="72" t="s">
        <v>22</v>
      </c>
      <c r="N18" s="68"/>
      <c r="O18" s="69"/>
      <c r="P18" s="69"/>
      <c r="R18" s="66"/>
      <c r="S18" s="72" t="s">
        <v>22</v>
      </c>
      <c r="T18" s="68"/>
      <c r="U18" s="71"/>
    </row>
    <row r="19" spans="5:21" s="70" customFormat="1" x14ac:dyDescent="0.55000000000000004">
      <c r="E19" s="65"/>
      <c r="F19" s="66"/>
      <c r="G19" s="67"/>
      <c r="H19" s="68"/>
      <c r="I19" s="69"/>
      <c r="J19" s="69"/>
      <c r="L19" s="66"/>
      <c r="M19" s="67"/>
      <c r="N19" s="68"/>
      <c r="O19" s="69"/>
      <c r="P19" s="69"/>
      <c r="R19" s="66"/>
      <c r="S19" s="67"/>
      <c r="T19" s="68"/>
      <c r="U19" s="71"/>
    </row>
    <row r="20" spans="5:21" s="70" customFormat="1" x14ac:dyDescent="0.55000000000000004">
      <c r="E20" s="65"/>
      <c r="F20" s="66"/>
      <c r="G20" s="72" t="s">
        <v>23</v>
      </c>
      <c r="H20" s="68"/>
      <c r="I20" s="69"/>
      <c r="J20" s="69"/>
      <c r="L20" s="66"/>
      <c r="M20" s="72" t="s">
        <v>23</v>
      </c>
      <c r="N20" s="68"/>
      <c r="O20" s="69"/>
      <c r="P20" s="69"/>
      <c r="R20" s="66"/>
      <c r="S20" s="72" t="s">
        <v>24</v>
      </c>
      <c r="T20" s="68"/>
      <c r="U20" s="71"/>
    </row>
    <row r="21" spans="5:21" s="70" customFormat="1" x14ac:dyDescent="0.55000000000000004">
      <c r="E21" s="65"/>
      <c r="F21" s="66"/>
      <c r="G21" s="72"/>
      <c r="H21" s="68"/>
      <c r="I21" s="69"/>
      <c r="J21" s="69"/>
      <c r="L21" s="66"/>
      <c r="M21" s="72"/>
      <c r="N21" s="68"/>
      <c r="O21" s="69"/>
      <c r="P21" s="69"/>
      <c r="R21" s="66"/>
      <c r="S21" s="72"/>
      <c r="T21" s="68"/>
      <c r="U21" s="71"/>
    </row>
    <row r="22" spans="5:21" s="70" customFormat="1" x14ac:dyDescent="0.55000000000000004">
      <c r="E22" s="65"/>
      <c r="F22" s="66"/>
      <c r="G22" s="72" t="s">
        <v>25</v>
      </c>
      <c r="H22" s="68"/>
      <c r="I22" s="69"/>
      <c r="J22" s="69"/>
      <c r="L22" s="66"/>
      <c r="M22" s="72" t="s">
        <v>24</v>
      </c>
      <c r="N22" s="68"/>
      <c r="O22" s="69"/>
      <c r="P22" s="69"/>
      <c r="R22" s="66"/>
      <c r="S22" s="72"/>
      <c r="T22" s="68"/>
      <c r="U22" s="71"/>
    </row>
    <row r="23" spans="5:21" s="70" customFormat="1" x14ac:dyDescent="0.55000000000000004">
      <c r="E23" s="65"/>
      <c r="F23" s="66"/>
      <c r="G23" s="72"/>
      <c r="H23" s="68"/>
      <c r="I23" s="69"/>
      <c r="J23" s="69"/>
      <c r="L23" s="66"/>
      <c r="M23" s="72"/>
      <c r="N23" s="68"/>
      <c r="O23" s="69"/>
      <c r="P23" s="69"/>
      <c r="R23" s="66"/>
      <c r="S23" s="72"/>
      <c r="T23" s="68"/>
      <c r="U23" s="71"/>
    </row>
    <row r="24" spans="5:21" s="70" customFormat="1" x14ac:dyDescent="0.55000000000000004">
      <c r="E24" s="65"/>
      <c r="F24" s="66"/>
      <c r="G24" s="72" t="s">
        <v>24</v>
      </c>
      <c r="H24" s="68"/>
      <c r="I24" s="69"/>
      <c r="J24" s="69"/>
      <c r="L24" s="66"/>
      <c r="M24" s="72" t="s">
        <v>26</v>
      </c>
      <c r="N24" s="68"/>
      <c r="O24" s="69"/>
      <c r="P24" s="69"/>
      <c r="R24" s="66"/>
      <c r="S24" s="72"/>
      <c r="T24" s="68"/>
      <c r="U24" s="71"/>
    </row>
    <row r="25" spans="5:21" s="70" customFormat="1" x14ac:dyDescent="0.55000000000000004">
      <c r="E25" s="65"/>
      <c r="F25" s="66"/>
      <c r="G25" s="72"/>
      <c r="H25" s="68"/>
      <c r="I25" s="69"/>
      <c r="J25" s="69"/>
      <c r="L25" s="66"/>
      <c r="M25" s="72"/>
      <c r="N25" s="68"/>
      <c r="O25" s="69"/>
      <c r="P25" s="69"/>
      <c r="R25" s="66"/>
      <c r="S25" s="72"/>
      <c r="T25" s="68"/>
      <c r="U25" s="71"/>
    </row>
    <row r="26" spans="5:21" s="70" customFormat="1" x14ac:dyDescent="0.55000000000000004">
      <c r="E26" s="65"/>
      <c r="F26" s="66"/>
      <c r="G26" s="72" t="s">
        <v>26</v>
      </c>
      <c r="H26" s="68"/>
      <c r="I26" s="69"/>
      <c r="J26" s="69"/>
      <c r="L26" s="66"/>
      <c r="M26" s="67"/>
      <c r="N26" s="68"/>
      <c r="O26" s="69"/>
      <c r="P26" s="69"/>
      <c r="R26" s="66"/>
      <c r="S26" s="67"/>
      <c r="T26" s="68"/>
      <c r="U26" s="71"/>
    </row>
    <row r="27" spans="5:21" s="70" customFormat="1" x14ac:dyDescent="0.55000000000000004">
      <c r="E27" s="65"/>
      <c r="F27" s="66"/>
      <c r="G27" s="72"/>
      <c r="H27" s="68"/>
      <c r="I27" s="69"/>
      <c r="J27" s="69"/>
      <c r="L27" s="66"/>
      <c r="M27" s="67"/>
      <c r="N27" s="68"/>
      <c r="O27" s="69"/>
      <c r="P27" s="69"/>
      <c r="R27" s="66"/>
      <c r="S27" s="67"/>
      <c r="T27" s="68"/>
      <c r="U27" s="71"/>
    </row>
    <row r="28" spans="5:21" s="70" customFormat="1" x14ac:dyDescent="0.55000000000000004">
      <c r="E28" s="65"/>
      <c r="F28" s="66"/>
      <c r="G28" s="72"/>
      <c r="H28" s="68"/>
      <c r="I28" s="69"/>
      <c r="J28" s="69"/>
      <c r="L28" s="66"/>
      <c r="M28" s="67"/>
      <c r="N28" s="68"/>
      <c r="O28" s="69"/>
      <c r="P28" s="69"/>
      <c r="R28" s="66"/>
      <c r="S28" s="67"/>
      <c r="T28" s="68"/>
      <c r="U28" s="71"/>
    </row>
    <row r="29" spans="5:21" s="78" customFormat="1" x14ac:dyDescent="0.55000000000000004">
      <c r="E29" s="73"/>
      <c r="F29" s="74"/>
      <c r="G29" s="75" t="s">
        <v>27</v>
      </c>
      <c r="H29" s="76"/>
      <c r="I29" s="77"/>
      <c r="J29" s="77"/>
      <c r="L29" s="74"/>
      <c r="M29" s="75" t="s">
        <v>27</v>
      </c>
      <c r="N29" s="76"/>
      <c r="O29" s="77"/>
      <c r="P29" s="77"/>
      <c r="R29" s="74"/>
      <c r="S29" s="75" t="s">
        <v>27</v>
      </c>
      <c r="T29" s="76"/>
      <c r="U29" s="79"/>
    </row>
    <row r="30" spans="5:21" s="70" customFormat="1" x14ac:dyDescent="0.55000000000000004">
      <c r="E30" s="65"/>
      <c r="F30" s="66"/>
      <c r="G30" s="67"/>
      <c r="H30" s="68"/>
      <c r="I30" s="69"/>
      <c r="J30" s="69"/>
      <c r="L30" s="66"/>
      <c r="M30" s="67"/>
      <c r="N30" s="68"/>
      <c r="O30" s="69"/>
      <c r="P30" s="69"/>
      <c r="R30" s="66"/>
      <c r="S30" s="67"/>
      <c r="T30" s="68"/>
      <c r="U30" s="71"/>
    </row>
    <row r="31" spans="5:21" s="85" customFormat="1" x14ac:dyDescent="0.55000000000000004">
      <c r="E31" s="80"/>
      <c r="F31" s="81"/>
      <c r="G31" s="82">
        <v>499</v>
      </c>
      <c r="H31" s="83"/>
      <c r="I31" s="84"/>
      <c r="J31" s="84"/>
      <c r="L31" s="81"/>
      <c r="M31" s="82">
        <v>149</v>
      </c>
      <c r="N31" s="83"/>
      <c r="O31" s="84"/>
      <c r="P31" s="84"/>
      <c r="R31" s="81"/>
      <c r="S31" s="82">
        <v>49</v>
      </c>
      <c r="T31" s="83"/>
      <c r="U31" s="86"/>
    </row>
    <row r="32" spans="5:21" ht="16.149999999999999" thickBot="1" x14ac:dyDescent="0.6">
      <c r="E32" s="39"/>
      <c r="F32" s="87"/>
      <c r="G32" s="88"/>
      <c r="H32" s="89"/>
      <c r="I32" s="40"/>
      <c r="J32" s="40"/>
      <c r="L32" s="87"/>
      <c r="M32" s="88"/>
      <c r="N32" s="89"/>
      <c r="O32" s="40"/>
      <c r="P32" s="40"/>
      <c r="R32" s="87"/>
      <c r="S32" s="88"/>
      <c r="T32" s="89"/>
      <c r="U32" s="41"/>
    </row>
    <row r="33" spans="5:21" ht="15.75" x14ac:dyDescent="0.55000000000000004">
      <c r="E33" s="39"/>
      <c r="F33" s="40"/>
      <c r="G33" s="40"/>
      <c r="H33" s="40"/>
      <c r="I33" s="40"/>
      <c r="J33" s="40"/>
      <c r="K33" s="40"/>
      <c r="L33" s="40"/>
      <c r="M33" s="40"/>
      <c r="N33" s="40"/>
      <c r="O33" s="40"/>
      <c r="P33" s="40"/>
      <c r="Q33" s="40"/>
      <c r="R33" s="40"/>
      <c r="S33" s="40"/>
      <c r="T33" s="40"/>
      <c r="U33" s="41"/>
    </row>
    <row r="34" spans="5:21" ht="15.75" x14ac:dyDescent="0.55000000000000004">
      <c r="E34" s="39"/>
      <c r="F34" s="40"/>
      <c r="G34" s="40"/>
      <c r="H34" s="40"/>
      <c r="I34" s="40"/>
      <c r="J34" s="40"/>
      <c r="K34" s="40"/>
      <c r="L34" s="40"/>
      <c r="M34" s="40"/>
      <c r="N34" s="40"/>
      <c r="O34" s="40"/>
      <c r="P34" s="40"/>
      <c r="Q34" s="40"/>
      <c r="R34" s="40"/>
      <c r="S34" s="40"/>
      <c r="T34" s="40"/>
      <c r="U34" s="41"/>
    </row>
    <row r="35" spans="5:21" ht="23.25" x14ac:dyDescent="0.55000000000000004">
      <c r="E35" s="39"/>
      <c r="F35" s="48" t="s">
        <v>28</v>
      </c>
      <c r="G35" s="40"/>
      <c r="H35" s="40"/>
      <c r="I35" s="40"/>
      <c r="J35" s="40"/>
      <c r="K35" s="40"/>
      <c r="L35" s="40"/>
      <c r="M35" s="40"/>
      <c r="N35" s="40"/>
      <c r="O35" s="40"/>
      <c r="P35" s="40"/>
      <c r="Q35" s="40"/>
      <c r="R35" s="40"/>
      <c r="S35" s="40"/>
      <c r="T35" s="40"/>
      <c r="U35" s="41"/>
    </row>
    <row r="36" spans="5:21" ht="15.75" x14ac:dyDescent="0.55000000000000004">
      <c r="E36" s="39"/>
      <c r="F36" s="40"/>
      <c r="G36" s="40"/>
      <c r="H36" s="40"/>
      <c r="I36" s="40"/>
      <c r="J36" s="40"/>
      <c r="K36" s="40"/>
      <c r="L36" s="40"/>
      <c r="M36" s="40"/>
      <c r="N36" s="40"/>
      <c r="O36" s="40"/>
      <c r="P36" s="40"/>
      <c r="Q36" s="40"/>
      <c r="R36" s="40"/>
      <c r="S36" s="40"/>
      <c r="T36" s="40"/>
      <c r="U36" s="41"/>
    </row>
    <row r="37" spans="5:21" ht="15.75" x14ac:dyDescent="0.55000000000000004">
      <c r="E37" s="39"/>
      <c r="F37" s="90" t="s">
        <v>29</v>
      </c>
      <c r="G37" s="91"/>
      <c r="H37" s="91"/>
      <c r="I37" s="91"/>
      <c r="J37" s="91" t="s">
        <v>30</v>
      </c>
      <c r="K37" s="40"/>
      <c r="L37" s="40"/>
      <c r="M37" s="40"/>
      <c r="N37" s="40"/>
      <c r="O37" s="40"/>
      <c r="P37" s="40"/>
      <c r="Q37" s="40"/>
      <c r="R37" s="40"/>
      <c r="S37" s="92" t="s">
        <v>27</v>
      </c>
      <c r="T37" s="40"/>
      <c r="U37" s="41"/>
    </row>
    <row r="38" spans="5:21" ht="15.75" x14ac:dyDescent="0.55000000000000004">
      <c r="E38" s="39"/>
      <c r="F38" s="90" t="s">
        <v>31</v>
      </c>
      <c r="G38" s="91"/>
      <c r="H38" s="91"/>
      <c r="I38" s="91"/>
      <c r="J38" s="91" t="s">
        <v>32</v>
      </c>
      <c r="K38" s="40"/>
      <c r="L38" s="40"/>
      <c r="M38" s="40"/>
      <c r="N38" s="40"/>
      <c r="O38" s="40"/>
      <c r="P38" s="40"/>
      <c r="Q38" s="40"/>
      <c r="R38" s="40"/>
      <c r="S38" s="92" t="s">
        <v>27</v>
      </c>
      <c r="T38" s="40"/>
      <c r="U38" s="41"/>
    </row>
    <row r="39" spans="5:21" ht="15.75" x14ac:dyDescent="0.55000000000000004">
      <c r="E39" s="39"/>
      <c r="F39" s="90" t="s">
        <v>33</v>
      </c>
      <c r="G39" s="91"/>
      <c r="H39" s="91"/>
      <c r="I39" s="91"/>
      <c r="J39" s="91" t="s">
        <v>34</v>
      </c>
      <c r="K39" s="40"/>
      <c r="L39" s="40"/>
      <c r="M39" s="40"/>
      <c r="N39" s="40"/>
      <c r="O39" s="40"/>
      <c r="P39" s="40"/>
      <c r="Q39" s="40"/>
      <c r="R39" s="40"/>
      <c r="S39" s="92" t="s">
        <v>27</v>
      </c>
      <c r="T39" s="40"/>
      <c r="U39" s="41"/>
    </row>
    <row r="40" spans="5:21" ht="15.75" x14ac:dyDescent="0.55000000000000004">
      <c r="E40" s="39"/>
      <c r="F40" s="90" t="s">
        <v>35</v>
      </c>
      <c r="G40" s="91"/>
      <c r="H40" s="91"/>
      <c r="I40" s="91"/>
      <c r="J40" s="91" t="s">
        <v>36</v>
      </c>
      <c r="K40" s="40"/>
      <c r="L40" s="40"/>
      <c r="M40" s="40"/>
      <c r="N40" s="40"/>
      <c r="O40" s="40"/>
      <c r="P40" s="40"/>
      <c r="Q40" s="40"/>
      <c r="R40" s="40"/>
      <c r="S40" s="92" t="s">
        <v>27</v>
      </c>
      <c r="T40" s="40"/>
      <c r="U40" s="41"/>
    </row>
    <row r="41" spans="5:21" ht="15.75" x14ac:dyDescent="0.55000000000000004">
      <c r="E41" s="39"/>
      <c r="F41" s="90" t="s">
        <v>37</v>
      </c>
      <c r="G41" s="91"/>
      <c r="H41" s="91"/>
      <c r="I41" s="91"/>
      <c r="J41" s="91" t="s">
        <v>38</v>
      </c>
      <c r="K41" s="40"/>
      <c r="L41" s="40"/>
      <c r="M41" s="40"/>
      <c r="N41" s="40"/>
      <c r="O41" s="40"/>
      <c r="P41" s="40"/>
      <c r="Q41" s="40"/>
      <c r="R41" s="40"/>
      <c r="S41" s="92" t="s">
        <v>27</v>
      </c>
      <c r="T41" s="40"/>
      <c r="U41" s="41"/>
    </row>
    <row r="42" spans="5:21" ht="15.75" x14ac:dyDescent="0.55000000000000004">
      <c r="E42" s="39"/>
      <c r="F42" s="90" t="s">
        <v>39</v>
      </c>
      <c r="G42" s="91"/>
      <c r="H42" s="91"/>
      <c r="I42" s="91"/>
      <c r="J42" s="91" t="s">
        <v>40</v>
      </c>
      <c r="K42" s="40"/>
      <c r="L42" s="40"/>
      <c r="M42" s="40"/>
      <c r="N42" s="40"/>
      <c r="O42" s="40"/>
      <c r="P42" s="40"/>
      <c r="Q42" s="40"/>
      <c r="R42" s="40"/>
      <c r="S42" s="92" t="s">
        <v>27</v>
      </c>
      <c r="T42" s="40"/>
      <c r="U42" s="41"/>
    </row>
    <row r="43" spans="5:21" ht="15.75" x14ac:dyDescent="0.55000000000000004">
      <c r="E43" s="39"/>
      <c r="F43" s="90" t="s">
        <v>41</v>
      </c>
      <c r="G43" s="91"/>
      <c r="H43" s="91"/>
      <c r="I43" s="91"/>
      <c r="J43" s="91" t="s">
        <v>42</v>
      </c>
      <c r="K43" s="40"/>
      <c r="L43" s="40"/>
      <c r="M43" s="40"/>
      <c r="N43" s="40"/>
      <c r="O43" s="40"/>
      <c r="P43" s="40"/>
      <c r="Q43" s="40"/>
      <c r="R43" s="40"/>
      <c r="S43" s="92" t="s">
        <v>27</v>
      </c>
      <c r="T43" s="40"/>
      <c r="U43" s="41"/>
    </row>
    <row r="44" spans="5:21" ht="15.75" x14ac:dyDescent="0.55000000000000004">
      <c r="E44" s="39"/>
      <c r="F44" s="90" t="s">
        <v>43</v>
      </c>
      <c r="G44" s="91"/>
      <c r="H44" s="91"/>
      <c r="I44" s="91"/>
      <c r="J44" s="91" t="s">
        <v>44</v>
      </c>
      <c r="K44" s="40"/>
      <c r="L44" s="40"/>
      <c r="M44" s="40"/>
      <c r="N44" s="40"/>
      <c r="O44" s="40"/>
      <c r="P44" s="40"/>
      <c r="Q44" s="40"/>
      <c r="R44" s="40"/>
      <c r="S44" s="92" t="s">
        <v>27</v>
      </c>
      <c r="T44" s="40"/>
      <c r="U44" s="41"/>
    </row>
    <row r="45" spans="5:21" ht="15.75" x14ac:dyDescent="0.55000000000000004">
      <c r="E45" s="39"/>
      <c r="F45" s="90" t="s">
        <v>45</v>
      </c>
      <c r="G45" s="91"/>
      <c r="H45" s="91"/>
      <c r="I45" s="91"/>
      <c r="J45" s="91" t="s">
        <v>46</v>
      </c>
      <c r="K45" s="40"/>
      <c r="L45" s="40"/>
      <c r="M45" s="40"/>
      <c r="N45" s="40"/>
      <c r="O45" s="40"/>
      <c r="P45" s="40"/>
      <c r="Q45" s="40"/>
      <c r="R45" s="40"/>
      <c r="S45" s="92" t="s">
        <v>27</v>
      </c>
      <c r="T45" s="40"/>
      <c r="U45" s="41"/>
    </row>
    <row r="46" spans="5:21" ht="15.75" x14ac:dyDescent="0.55000000000000004">
      <c r="E46" s="39"/>
      <c r="F46" s="90" t="s">
        <v>47</v>
      </c>
      <c r="G46" s="91"/>
      <c r="H46" s="91"/>
      <c r="I46" s="91"/>
      <c r="J46" s="91" t="s">
        <v>48</v>
      </c>
      <c r="K46" s="40"/>
      <c r="L46" s="40"/>
      <c r="M46" s="40"/>
      <c r="N46" s="40"/>
      <c r="O46" s="40"/>
      <c r="P46" s="40"/>
      <c r="Q46" s="40"/>
      <c r="R46" s="40"/>
      <c r="S46" s="92" t="s">
        <v>27</v>
      </c>
      <c r="T46" s="40"/>
      <c r="U46" s="41"/>
    </row>
    <row r="47" spans="5:21" ht="15.75" x14ac:dyDescent="0.55000000000000004">
      <c r="E47" s="39"/>
      <c r="F47" s="90" t="s">
        <v>49</v>
      </c>
      <c r="G47" s="91"/>
      <c r="H47" s="91"/>
      <c r="I47" s="91"/>
      <c r="J47" s="91" t="s">
        <v>50</v>
      </c>
      <c r="K47" s="40"/>
      <c r="L47" s="40"/>
      <c r="M47" s="40"/>
      <c r="N47" s="40"/>
      <c r="O47" s="40"/>
      <c r="P47" s="40"/>
      <c r="Q47" s="40"/>
      <c r="R47" s="40"/>
      <c r="S47" s="92" t="s">
        <v>27</v>
      </c>
      <c r="T47" s="40"/>
      <c r="U47" s="41"/>
    </row>
    <row r="48" spans="5:21" ht="15.75" x14ac:dyDescent="0.55000000000000004">
      <c r="E48" s="39"/>
      <c r="F48" s="40"/>
      <c r="G48" s="40"/>
      <c r="H48" s="40"/>
      <c r="I48" s="40"/>
      <c r="J48" s="40"/>
      <c r="K48" s="40"/>
      <c r="L48" s="40"/>
      <c r="M48" s="40"/>
      <c r="N48" s="40"/>
      <c r="O48" s="40"/>
      <c r="P48" s="40"/>
      <c r="Q48" s="40"/>
      <c r="R48" s="40"/>
      <c r="S48" s="40"/>
      <c r="T48" s="40"/>
      <c r="U48" s="41"/>
    </row>
    <row r="49" spans="5:21" s="47" customFormat="1" ht="30" x14ac:dyDescent="0.55000000000000004">
      <c r="E49" s="42"/>
      <c r="F49" s="43"/>
      <c r="G49" s="45"/>
      <c r="H49" s="45"/>
      <c r="I49" s="45"/>
      <c r="J49" s="45"/>
      <c r="K49" s="45"/>
      <c r="L49" s="45"/>
      <c r="M49" s="45"/>
      <c r="N49" s="45"/>
      <c r="O49" s="45"/>
      <c r="P49" s="45"/>
      <c r="Q49" s="45"/>
      <c r="R49" s="45"/>
      <c r="S49" s="45"/>
      <c r="T49" s="45"/>
      <c r="U49" s="46"/>
    </row>
    <row r="50" spans="5:21" s="47" customFormat="1" ht="30" x14ac:dyDescent="0.55000000000000004">
      <c r="E50" s="42"/>
      <c r="F50" s="43"/>
      <c r="G50" s="45"/>
      <c r="H50" s="45"/>
      <c r="I50" s="45"/>
      <c r="J50" s="45"/>
      <c r="K50" s="45"/>
      <c r="L50" s="45"/>
      <c r="M50" s="45"/>
      <c r="N50" s="45"/>
      <c r="O50" s="45"/>
      <c r="P50" s="45"/>
      <c r="Q50" s="45"/>
      <c r="R50" s="45"/>
      <c r="S50" s="45"/>
      <c r="T50" s="45"/>
      <c r="U50" s="46"/>
    </row>
    <row r="51" spans="5:21" s="47" customFormat="1" ht="30" x14ac:dyDescent="0.55000000000000004">
      <c r="E51" s="42"/>
      <c r="F51" s="43"/>
      <c r="G51" s="45"/>
      <c r="H51" s="45"/>
      <c r="I51" s="45"/>
      <c r="J51" s="45"/>
      <c r="K51" s="45"/>
      <c r="L51" s="45"/>
      <c r="M51" s="45"/>
      <c r="N51" s="45"/>
      <c r="O51" s="45"/>
      <c r="P51" s="45"/>
      <c r="Q51" s="45"/>
      <c r="R51" s="45"/>
      <c r="S51" s="45"/>
      <c r="T51" s="45"/>
      <c r="U51" s="46"/>
    </row>
    <row r="52" spans="5:21" s="47" customFormat="1" ht="30" x14ac:dyDescent="0.55000000000000004">
      <c r="E52" s="42"/>
      <c r="F52" s="43"/>
      <c r="G52" s="45"/>
      <c r="H52" s="45"/>
      <c r="I52" s="45"/>
      <c r="J52" s="45"/>
      <c r="K52" s="45"/>
      <c r="L52" s="45"/>
      <c r="M52" s="45"/>
      <c r="N52" s="45"/>
      <c r="O52" s="45"/>
      <c r="P52" s="45"/>
      <c r="Q52" s="45"/>
      <c r="R52" s="45"/>
      <c r="S52" s="45"/>
      <c r="T52" s="45"/>
      <c r="U52" s="46"/>
    </row>
    <row r="53" spans="5:21" s="47" customFormat="1" ht="30" x14ac:dyDescent="0.55000000000000004">
      <c r="E53" s="42"/>
      <c r="F53" s="43"/>
      <c r="G53" s="45"/>
      <c r="H53" s="45"/>
      <c r="I53" s="45"/>
      <c r="J53" s="45"/>
      <c r="K53" s="45"/>
      <c r="L53" s="45"/>
      <c r="M53" s="45"/>
      <c r="N53" s="45"/>
      <c r="O53" s="45"/>
      <c r="P53" s="45"/>
      <c r="Q53" s="45"/>
      <c r="R53" s="45"/>
      <c r="S53" s="45"/>
      <c r="T53" s="45"/>
      <c r="U53" s="46"/>
    </row>
    <row r="54" spans="5:21" s="47" customFormat="1" ht="30" x14ac:dyDescent="0.55000000000000004">
      <c r="E54" s="42"/>
      <c r="F54" s="43"/>
      <c r="G54" s="45"/>
      <c r="H54" s="45"/>
      <c r="I54" s="45"/>
      <c r="J54" s="45"/>
      <c r="K54" s="45"/>
      <c r="L54" s="45"/>
      <c r="M54" s="45"/>
      <c r="N54" s="45"/>
      <c r="O54" s="45"/>
      <c r="P54" s="45"/>
      <c r="Q54" s="45"/>
      <c r="R54" s="45"/>
      <c r="S54" s="45"/>
      <c r="T54" s="45"/>
      <c r="U54" s="46"/>
    </row>
    <row r="55" spans="5:21" s="47" customFormat="1" ht="30" x14ac:dyDescent="0.55000000000000004">
      <c r="E55" s="42"/>
      <c r="F55" s="43"/>
      <c r="G55" s="45"/>
      <c r="H55" s="45"/>
      <c r="I55" s="45"/>
      <c r="J55" s="45"/>
      <c r="K55" s="45"/>
      <c r="L55" s="45"/>
      <c r="M55" s="45"/>
      <c r="N55" s="45"/>
      <c r="O55" s="45"/>
      <c r="P55" s="45"/>
      <c r="Q55" s="45"/>
      <c r="R55" s="45"/>
      <c r="S55" s="45"/>
      <c r="T55" s="45"/>
      <c r="U55" s="46"/>
    </row>
    <row r="56" spans="5:21" s="47" customFormat="1" ht="30" x14ac:dyDescent="0.55000000000000004">
      <c r="E56" s="42"/>
      <c r="F56" s="43"/>
      <c r="G56" s="45"/>
      <c r="H56" s="45"/>
      <c r="I56" s="45"/>
      <c r="J56" s="45"/>
      <c r="K56" s="45"/>
      <c r="L56" s="45"/>
      <c r="M56" s="45"/>
      <c r="N56" s="45"/>
      <c r="O56" s="45"/>
      <c r="P56" s="45"/>
      <c r="Q56" s="45"/>
      <c r="R56" s="45"/>
      <c r="S56" s="45"/>
      <c r="T56" s="45"/>
      <c r="U56" s="46"/>
    </row>
    <row r="57" spans="5:21" s="47" customFormat="1" ht="30" x14ac:dyDescent="0.55000000000000004">
      <c r="E57" s="42"/>
      <c r="F57" s="43"/>
      <c r="G57" s="45"/>
      <c r="H57" s="45"/>
      <c r="I57" s="45"/>
      <c r="J57" s="45"/>
      <c r="K57" s="45"/>
      <c r="L57" s="45"/>
      <c r="M57" s="45"/>
      <c r="N57" s="45"/>
      <c r="O57" s="45"/>
      <c r="P57" s="45"/>
      <c r="Q57" s="45"/>
      <c r="R57" s="45"/>
      <c r="S57" s="45"/>
      <c r="T57" s="45"/>
      <c r="U57" s="46"/>
    </row>
    <row r="58" spans="5:21" s="47" customFormat="1" ht="30" x14ac:dyDescent="0.55000000000000004">
      <c r="E58" s="42"/>
      <c r="F58" s="43"/>
      <c r="G58" s="45"/>
      <c r="H58" s="45"/>
      <c r="I58" s="45"/>
      <c r="J58" s="45"/>
      <c r="K58" s="45"/>
      <c r="L58" s="45"/>
      <c r="M58" s="45"/>
      <c r="N58" s="45"/>
      <c r="O58" s="45"/>
      <c r="P58" s="45"/>
      <c r="Q58" s="45"/>
      <c r="R58" s="45"/>
      <c r="S58" s="45"/>
      <c r="T58" s="45"/>
      <c r="U58" s="46"/>
    </row>
    <row r="59" spans="5:21" s="47" customFormat="1" ht="30" x14ac:dyDescent="0.55000000000000004">
      <c r="E59" s="42"/>
      <c r="F59" s="43"/>
      <c r="G59" s="45"/>
      <c r="H59" s="45"/>
      <c r="I59" s="45"/>
      <c r="J59" s="45"/>
      <c r="K59" s="45"/>
      <c r="L59" s="45"/>
      <c r="M59" s="45"/>
      <c r="N59" s="45"/>
      <c r="O59" s="45"/>
      <c r="P59" s="45"/>
      <c r="Q59" s="45"/>
      <c r="R59" s="45"/>
      <c r="S59" s="45"/>
      <c r="T59" s="45"/>
      <c r="U59" s="46"/>
    </row>
    <row r="60" spans="5:21" ht="23.25" x14ac:dyDescent="0.55000000000000004">
      <c r="E60" s="39"/>
      <c r="F60" s="48"/>
      <c r="G60" s="40"/>
      <c r="H60" s="40"/>
      <c r="I60" s="40"/>
      <c r="J60" s="40"/>
      <c r="K60" s="40"/>
      <c r="L60" s="40"/>
      <c r="M60" s="40"/>
      <c r="N60" s="40"/>
      <c r="O60" s="40"/>
      <c r="P60" s="40"/>
      <c r="Q60" s="40"/>
      <c r="R60" s="40"/>
      <c r="S60" s="40"/>
      <c r="T60" s="40"/>
      <c r="U60" s="41"/>
    </row>
    <row r="61" spans="5:21" ht="16.149999999999999" thickBot="1" x14ac:dyDescent="0.6">
      <c r="E61" s="93"/>
      <c r="F61" s="94"/>
      <c r="G61" s="94"/>
      <c r="H61" s="94"/>
      <c r="I61" s="94"/>
      <c r="J61" s="94"/>
      <c r="K61" s="94"/>
      <c r="L61" s="94"/>
      <c r="M61" s="94"/>
      <c r="N61" s="94"/>
      <c r="O61" s="94"/>
      <c r="P61" s="94"/>
      <c r="Q61" s="94"/>
      <c r="R61" s="94"/>
      <c r="S61" s="94"/>
      <c r="T61" s="94"/>
      <c r="U61" s="95"/>
    </row>
    <row r="62" spans="5:21" ht="16.149999999999999" thickBot="1" x14ac:dyDescent="0.6"/>
    <row r="63" spans="5:21" ht="15.75" x14ac:dyDescent="0.55000000000000004">
      <c r="E63" s="36"/>
      <c r="F63" s="37"/>
      <c r="G63" s="37"/>
      <c r="H63" s="37"/>
      <c r="I63" s="37"/>
      <c r="J63" s="37"/>
      <c r="K63" s="37"/>
      <c r="L63" s="37"/>
      <c r="M63" s="37"/>
      <c r="N63" s="37"/>
      <c r="O63" s="37"/>
      <c r="P63" s="37"/>
      <c r="Q63" s="37"/>
      <c r="R63" s="37"/>
      <c r="S63" s="37"/>
      <c r="T63" s="37"/>
      <c r="U63" s="38"/>
    </row>
    <row r="64" spans="5:21" ht="15.75" x14ac:dyDescent="0.55000000000000004">
      <c r="E64" s="39"/>
      <c r="F64" s="96" t="s">
        <v>51</v>
      </c>
      <c r="G64" s="97"/>
      <c r="H64" s="97"/>
      <c r="I64" s="40"/>
      <c r="J64" s="40"/>
      <c r="K64" s="40"/>
      <c r="L64" s="40"/>
      <c r="M64" s="40"/>
      <c r="N64" s="40"/>
      <c r="O64" s="40"/>
      <c r="P64" s="40"/>
      <c r="Q64" s="40"/>
      <c r="R64" s="40"/>
      <c r="S64" s="40"/>
      <c r="T64" s="40"/>
      <c r="U64" s="41"/>
    </row>
    <row r="65" spans="5:21" ht="15.75" x14ac:dyDescent="0.55000000000000004">
      <c r="E65" s="39"/>
      <c r="F65" s="96"/>
      <c r="G65" s="97"/>
      <c r="H65" s="97"/>
      <c r="I65" s="40"/>
      <c r="J65" s="40"/>
      <c r="K65" s="40"/>
      <c r="L65" s="40"/>
      <c r="M65" s="40"/>
      <c r="N65" s="40"/>
      <c r="O65" s="40"/>
      <c r="P65" s="40"/>
      <c r="Q65" s="40"/>
      <c r="R65" s="40"/>
      <c r="S65" s="40"/>
      <c r="T65" s="40"/>
      <c r="U65" s="41"/>
    </row>
    <row r="66" spans="5:21" ht="15.75" x14ac:dyDescent="0.55000000000000004">
      <c r="E66" s="39"/>
      <c r="F66" s="98" t="s">
        <v>52</v>
      </c>
      <c r="G66" s="97"/>
      <c r="H66" s="97"/>
      <c r="I66" s="40"/>
      <c r="J66" s="40"/>
      <c r="K66" s="40"/>
      <c r="L66" s="40"/>
      <c r="M66" s="40"/>
      <c r="N66" s="40"/>
      <c r="O66" s="40"/>
      <c r="P66" s="40"/>
      <c r="Q66" s="40"/>
      <c r="R66" s="40"/>
      <c r="S66" s="40"/>
      <c r="T66" s="40"/>
      <c r="U66" s="41"/>
    </row>
    <row r="67" spans="5:21" ht="15.75" x14ac:dyDescent="0.55000000000000004">
      <c r="E67" s="39"/>
      <c r="F67" s="96" t="s">
        <v>53</v>
      </c>
      <c r="G67" s="97"/>
      <c r="H67" s="97"/>
      <c r="I67" s="40"/>
      <c r="J67" s="40"/>
      <c r="K67" s="40"/>
      <c r="L67" s="40"/>
      <c r="M67" s="40"/>
      <c r="N67" s="40"/>
      <c r="O67" s="40"/>
      <c r="P67" s="40"/>
      <c r="Q67" s="40"/>
      <c r="R67" s="40"/>
      <c r="S67" s="40"/>
      <c r="T67" s="40"/>
      <c r="U67" s="41"/>
    </row>
    <row r="68" spans="5:21" ht="15.75" x14ac:dyDescent="0.55000000000000004">
      <c r="E68" s="39"/>
      <c r="F68" s="96" t="s">
        <v>54</v>
      </c>
      <c r="G68" s="97"/>
      <c r="H68" s="97"/>
      <c r="I68" s="40"/>
      <c r="J68" s="40"/>
      <c r="K68" s="40"/>
      <c r="L68" s="40"/>
      <c r="M68" s="40"/>
      <c r="N68" s="40"/>
      <c r="O68" s="40"/>
      <c r="P68" s="40"/>
      <c r="Q68" s="40"/>
      <c r="R68" s="40"/>
      <c r="S68" s="40"/>
      <c r="T68" s="40"/>
      <c r="U68" s="41"/>
    </row>
    <row r="69" spans="5:21" ht="15.75" x14ac:dyDescent="0.55000000000000004">
      <c r="E69" s="39"/>
      <c r="F69" s="96"/>
      <c r="G69" s="97"/>
      <c r="H69" s="97"/>
      <c r="I69" s="40"/>
      <c r="J69" s="40"/>
      <c r="K69" s="40"/>
      <c r="L69" s="40"/>
      <c r="M69" s="40"/>
      <c r="N69" s="40"/>
      <c r="O69" s="40"/>
      <c r="P69" s="40"/>
      <c r="Q69" s="40"/>
      <c r="R69" s="40"/>
      <c r="S69" s="40"/>
      <c r="T69" s="40"/>
      <c r="U69" s="41"/>
    </row>
    <row r="70" spans="5:21" s="102" customFormat="1" ht="15.75" x14ac:dyDescent="0.55000000000000004">
      <c r="E70" s="99"/>
      <c r="F70" s="98" t="s">
        <v>55</v>
      </c>
      <c r="G70" s="98"/>
      <c r="H70" s="98"/>
      <c r="I70" s="100"/>
      <c r="J70" s="100"/>
      <c r="K70" s="100"/>
      <c r="L70" s="100"/>
      <c r="M70" s="100"/>
      <c r="N70" s="100"/>
      <c r="O70" s="100"/>
      <c r="P70" s="100"/>
      <c r="Q70" s="100"/>
      <c r="R70" s="100"/>
      <c r="S70" s="100"/>
      <c r="T70" s="100"/>
      <c r="U70" s="101"/>
    </row>
    <row r="71" spans="5:21" ht="15.75" x14ac:dyDescent="0.55000000000000004">
      <c r="E71" s="39"/>
      <c r="F71" s="96" t="s">
        <v>56</v>
      </c>
      <c r="G71" s="97"/>
      <c r="H71" s="97"/>
      <c r="I71" s="40"/>
      <c r="J71" s="40"/>
      <c r="K71" s="40"/>
      <c r="L71" s="40"/>
      <c r="M71" s="40"/>
      <c r="N71" s="40"/>
      <c r="O71" s="40"/>
      <c r="P71" s="40"/>
      <c r="Q71" s="40"/>
      <c r="R71" s="40"/>
      <c r="S71" s="40"/>
      <c r="T71" s="40"/>
      <c r="U71" s="41"/>
    </row>
    <row r="72" spans="5:21" ht="15.75" x14ac:dyDescent="0.55000000000000004">
      <c r="E72" s="39"/>
      <c r="F72" s="96"/>
      <c r="G72" s="97"/>
      <c r="H72" s="97"/>
      <c r="I72" s="40"/>
      <c r="J72" s="40"/>
      <c r="K72" s="40"/>
      <c r="L72" s="40"/>
      <c r="M72" s="40"/>
      <c r="N72" s="40"/>
      <c r="O72" s="40"/>
      <c r="P72" s="40"/>
      <c r="Q72" s="40"/>
      <c r="R72" s="40"/>
      <c r="S72" s="40"/>
      <c r="T72" s="40"/>
      <c r="U72" s="41"/>
    </row>
    <row r="73" spans="5:21" s="102" customFormat="1" ht="15.75" x14ac:dyDescent="0.55000000000000004">
      <c r="E73" s="99"/>
      <c r="F73" s="98" t="s">
        <v>57</v>
      </c>
      <c r="G73" s="98"/>
      <c r="H73" s="98"/>
      <c r="I73" s="100"/>
      <c r="J73" s="100"/>
      <c r="K73" s="100"/>
      <c r="L73" s="100"/>
      <c r="M73" s="100"/>
      <c r="N73" s="100"/>
      <c r="O73" s="100"/>
      <c r="P73" s="100"/>
      <c r="Q73" s="100"/>
      <c r="R73" s="100"/>
      <c r="S73" s="100"/>
      <c r="T73" s="100"/>
      <c r="U73" s="101"/>
    </row>
    <row r="74" spans="5:21" ht="15.75" x14ac:dyDescent="0.55000000000000004">
      <c r="E74" s="39"/>
      <c r="F74" s="96" t="s">
        <v>58</v>
      </c>
      <c r="G74" s="97"/>
      <c r="H74" s="97"/>
      <c r="I74" s="40"/>
      <c r="J74" s="40"/>
      <c r="K74" s="40"/>
      <c r="L74" s="40"/>
      <c r="M74" s="40"/>
      <c r="N74" s="40"/>
      <c r="O74" s="40"/>
      <c r="P74" s="40"/>
      <c r="Q74" s="40"/>
      <c r="R74" s="40"/>
      <c r="S74" s="40"/>
      <c r="T74" s="40"/>
      <c r="U74" s="41"/>
    </row>
    <row r="75" spans="5:21" ht="15.75" x14ac:dyDescent="0.55000000000000004">
      <c r="E75" s="39"/>
      <c r="F75" s="96" t="s">
        <v>59</v>
      </c>
      <c r="G75" s="97"/>
      <c r="H75" s="97"/>
      <c r="I75" s="40"/>
      <c r="J75" s="40"/>
      <c r="K75" s="40"/>
      <c r="L75" s="40"/>
      <c r="M75" s="40"/>
      <c r="N75" s="40"/>
      <c r="O75" s="40"/>
      <c r="P75" s="40"/>
      <c r="Q75" s="40"/>
      <c r="R75" s="40"/>
      <c r="S75" s="40"/>
      <c r="T75" s="40"/>
      <c r="U75" s="41"/>
    </row>
    <row r="76" spans="5:21" ht="15.75" x14ac:dyDescent="0.55000000000000004">
      <c r="E76" s="39"/>
      <c r="F76" s="96"/>
      <c r="G76" s="97"/>
      <c r="H76" s="97"/>
      <c r="I76" s="40"/>
      <c r="J76" s="40"/>
      <c r="K76" s="40"/>
      <c r="L76" s="40"/>
      <c r="M76" s="40"/>
      <c r="N76" s="40"/>
      <c r="O76" s="40"/>
      <c r="P76" s="40"/>
      <c r="Q76" s="40"/>
      <c r="R76" s="40"/>
      <c r="S76" s="40"/>
      <c r="T76" s="40"/>
      <c r="U76" s="41"/>
    </row>
    <row r="77" spans="5:21" ht="15.75" x14ac:dyDescent="0.55000000000000004">
      <c r="E77" s="39"/>
      <c r="F77" s="98" t="s">
        <v>60</v>
      </c>
      <c r="G77" s="97"/>
      <c r="H77" s="97"/>
      <c r="I77" s="40"/>
      <c r="J77" s="40"/>
      <c r="K77" s="40"/>
      <c r="L77" s="40"/>
      <c r="M77" s="40"/>
      <c r="N77" s="40"/>
      <c r="O77" s="40"/>
      <c r="P77" s="40"/>
      <c r="Q77" s="40"/>
      <c r="R77" s="40"/>
      <c r="S77" s="40"/>
      <c r="T77" s="40"/>
      <c r="U77" s="41"/>
    </row>
    <row r="78" spans="5:21" ht="15.75" x14ac:dyDescent="0.55000000000000004">
      <c r="E78" s="39"/>
      <c r="F78" s="96" t="s">
        <v>61</v>
      </c>
      <c r="G78" s="97"/>
      <c r="H78" s="97"/>
      <c r="I78" s="40"/>
      <c r="J78" s="40"/>
      <c r="K78" s="40"/>
      <c r="L78" s="40"/>
      <c r="M78" s="40"/>
      <c r="N78" s="40"/>
      <c r="O78" s="40"/>
      <c r="P78" s="40"/>
      <c r="Q78" s="40"/>
      <c r="R78" s="40"/>
      <c r="S78" s="40"/>
      <c r="T78" s="40"/>
      <c r="U78" s="41"/>
    </row>
    <row r="79" spans="5:21" ht="15.75" x14ac:dyDescent="0.55000000000000004">
      <c r="E79" s="39"/>
      <c r="F79" s="96"/>
      <c r="G79" s="97"/>
      <c r="H79" s="97"/>
      <c r="I79" s="40"/>
      <c r="J79" s="40"/>
      <c r="K79" s="40"/>
      <c r="L79" s="40"/>
      <c r="M79" s="40"/>
      <c r="N79" s="40"/>
      <c r="O79" s="40"/>
      <c r="P79" s="40"/>
      <c r="Q79" s="40"/>
      <c r="R79" s="40"/>
      <c r="S79" s="40"/>
      <c r="T79" s="40"/>
      <c r="U79" s="41"/>
    </row>
    <row r="80" spans="5:21" s="102" customFormat="1" ht="15.75" x14ac:dyDescent="0.55000000000000004">
      <c r="E80" s="99"/>
      <c r="F80" s="98" t="s">
        <v>62</v>
      </c>
      <c r="G80" s="98"/>
      <c r="H80" s="98"/>
      <c r="I80" s="100"/>
      <c r="J80" s="100"/>
      <c r="K80" s="100"/>
      <c r="L80" s="100"/>
      <c r="M80" s="100"/>
      <c r="N80" s="100"/>
      <c r="O80" s="100"/>
      <c r="P80" s="100"/>
      <c r="Q80" s="100"/>
      <c r="R80" s="100"/>
      <c r="S80" s="100"/>
      <c r="T80" s="100"/>
      <c r="U80" s="101"/>
    </row>
    <row r="81" spans="5:21" ht="15.75" x14ac:dyDescent="0.55000000000000004">
      <c r="E81" s="39"/>
      <c r="F81" s="96" t="s">
        <v>63</v>
      </c>
      <c r="G81" s="97"/>
      <c r="H81" s="97"/>
      <c r="I81" s="40"/>
      <c r="J81" s="40"/>
      <c r="K81" s="40"/>
      <c r="L81" s="40"/>
      <c r="M81" s="40"/>
      <c r="N81" s="40"/>
      <c r="O81" s="40"/>
      <c r="P81" s="40"/>
      <c r="Q81" s="40"/>
      <c r="R81" s="40"/>
      <c r="S81" s="40"/>
      <c r="T81" s="40"/>
      <c r="U81" s="41"/>
    </row>
    <row r="82" spans="5:21" ht="15.75" x14ac:dyDescent="0.55000000000000004">
      <c r="E82" s="39"/>
      <c r="F82" s="96"/>
      <c r="G82" s="97"/>
      <c r="H82" s="97"/>
      <c r="I82" s="40"/>
      <c r="J82" s="40"/>
      <c r="K82" s="40"/>
      <c r="L82" s="40"/>
      <c r="M82" s="40"/>
      <c r="N82" s="40"/>
      <c r="O82" s="40"/>
      <c r="P82" s="40"/>
      <c r="Q82" s="40"/>
      <c r="R82" s="40"/>
      <c r="S82" s="40"/>
      <c r="T82" s="40"/>
      <c r="U82" s="41"/>
    </row>
    <row r="83" spans="5:21" ht="15.75" x14ac:dyDescent="0.55000000000000004">
      <c r="E83" s="39"/>
      <c r="F83" s="96" t="s">
        <v>64</v>
      </c>
      <c r="G83" s="97"/>
      <c r="H83" s="97"/>
      <c r="I83" s="40"/>
      <c r="J83" s="40"/>
      <c r="K83" s="40"/>
      <c r="L83" s="40"/>
      <c r="M83" s="40"/>
      <c r="N83" s="40"/>
      <c r="O83" s="40"/>
      <c r="P83" s="40"/>
      <c r="Q83" s="40"/>
      <c r="R83" s="40"/>
      <c r="S83" s="40"/>
      <c r="T83" s="40"/>
      <c r="U83" s="41"/>
    </row>
    <row r="84" spans="5:21" ht="16.149999999999999" thickBot="1" x14ac:dyDescent="0.6">
      <c r="E84" s="93"/>
      <c r="F84" s="94"/>
      <c r="G84" s="94"/>
      <c r="H84" s="94"/>
      <c r="I84" s="94"/>
      <c r="J84" s="94"/>
      <c r="K84" s="94"/>
      <c r="L84" s="94"/>
      <c r="M84" s="94"/>
      <c r="N84" s="94"/>
      <c r="O84" s="94"/>
      <c r="P84" s="94"/>
      <c r="Q84" s="94"/>
      <c r="R84" s="94"/>
      <c r="S84" s="94"/>
      <c r="T84" s="94"/>
      <c r="U84" s="95"/>
    </row>
    <row r="85" spans="5:21" ht="15.75" x14ac:dyDescent="0.55000000000000004"/>
    <row r="86" spans="5:21" ht="15.75" x14ac:dyDescent="0.55000000000000004"/>
  </sheetData>
  <mergeCells count="3">
    <mergeCell ref="H12:H13"/>
    <mergeCell ref="N12:N13"/>
    <mergeCell ref="T12:T13"/>
  </mergeCells>
  <hyperlinks>
    <hyperlink ref="S37" r:id="rId1" xr:uid="{D727DDC4-7C6E-4ED0-99F0-09EECA132BFF}"/>
    <hyperlink ref="S38" r:id="rId2" xr:uid="{7A239FB1-0F78-47A6-9E6F-38CCFA59B221}"/>
    <hyperlink ref="S39" r:id="rId3" xr:uid="{01A505FF-1D2B-417A-BA12-35F22B55DFE8}"/>
    <hyperlink ref="S40" r:id="rId4" xr:uid="{5A467168-2FF2-4E57-AAF3-7201104E05E2}"/>
    <hyperlink ref="S41" r:id="rId5" xr:uid="{4C1B7AEA-4F58-417C-B021-6C9D962A74CD}"/>
    <hyperlink ref="S42" r:id="rId6" xr:uid="{49A135F1-BDB6-4485-811F-8DF830CBEBC8}"/>
    <hyperlink ref="S43" r:id="rId7" xr:uid="{AF892D91-E4C6-48C9-9D4F-D86F57085230}"/>
    <hyperlink ref="S44" r:id="rId8" xr:uid="{BF7EB961-B1F7-4A80-87A3-19BB008D838F}"/>
    <hyperlink ref="S45" r:id="rId9" xr:uid="{44F795FA-3AC2-470A-9916-1452E0D3E03B}"/>
    <hyperlink ref="S46" r:id="rId10" xr:uid="{C43C895C-8770-4479-A7EB-52351F16DE17}"/>
    <hyperlink ref="S47" r:id="rId11" xr:uid="{96FD2D0A-511E-48D4-8D97-ECB61397A418}"/>
  </hyperlinks>
  <pageMargins left="0.7" right="0.7" top="0.75" bottom="0.75" header="0.3" footer="0.3"/>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H62"/>
  <sheetViews>
    <sheetView showGridLines="0" workbookViewId="0">
      <selection activeCell="A34" sqref="A34"/>
    </sheetView>
  </sheetViews>
  <sheetFormatPr defaultRowHeight="15.4" x14ac:dyDescent="0.55000000000000004"/>
  <cols>
    <col min="1" max="1" width="14.21875" customWidth="1"/>
    <col min="2" max="5" width="10.38671875" customWidth="1"/>
    <col min="7" max="7" width="23.0546875" customWidth="1"/>
    <col min="8" max="8" width="8.88671875" style="17"/>
  </cols>
  <sheetData>
    <row r="1" spans="1:8" ht="20.100000000000001" customHeight="1" x14ac:dyDescent="0.55000000000000004">
      <c r="A1" s="6" t="s">
        <v>14</v>
      </c>
      <c r="B1" s="2"/>
      <c r="C1" s="2"/>
      <c r="D1" s="2"/>
      <c r="E1" s="4"/>
      <c r="G1" s="6" t="s">
        <v>14</v>
      </c>
      <c r="H1" s="19"/>
    </row>
    <row r="2" spans="1:8" ht="14.1" customHeight="1" x14ac:dyDescent="0.55000000000000004">
      <c r="A2" s="7" t="str">
        <f>'Nifty 50'!A2</f>
        <v>Date</v>
      </c>
      <c r="B2" s="3" t="s">
        <v>12</v>
      </c>
      <c r="C2" s="3" t="s">
        <v>9</v>
      </c>
      <c r="D2" s="3" t="s">
        <v>13</v>
      </c>
      <c r="E2" s="5" t="s">
        <v>10</v>
      </c>
      <c r="G2" s="7"/>
      <c r="H2" s="20"/>
    </row>
    <row r="3" spans="1:8" ht="13.8" customHeight="1" x14ac:dyDescent="0.55000000000000004">
      <c r="A3" s="12">
        <f>'Nifty 50'!A3</f>
        <v>43466</v>
      </c>
      <c r="B3" s="1">
        <f>'RELIANCE.NS'!F3</f>
        <v>1192.7308350000001</v>
      </c>
      <c r="C3" s="13" t="s">
        <v>11</v>
      </c>
      <c r="D3" s="1">
        <f>'Nifty 50'!F3</f>
        <v>10830.950194999999</v>
      </c>
      <c r="E3" s="15" t="s">
        <v>11</v>
      </c>
      <c r="G3" s="11" t="s">
        <v>15</v>
      </c>
      <c r="H3" s="21">
        <f>_xlfn.COVARIANCE.S(C4:C62,E4:E62)</f>
        <v>3.0781282098720684E-3</v>
      </c>
    </row>
    <row r="4" spans="1:8" ht="13.8" customHeight="1" x14ac:dyDescent="0.55000000000000004">
      <c r="A4" s="12">
        <f>'Nifty 50'!A4</f>
        <v>43497</v>
      </c>
      <c r="B4" s="1">
        <f>'RELIANCE.NS'!F4</f>
        <v>1196.5214840000001</v>
      </c>
      <c r="C4" s="14">
        <f>(B4 - B3) / B3</f>
        <v>3.1781261025250764E-3</v>
      </c>
      <c r="D4" s="1">
        <f>'Nifty 50'!F4</f>
        <v>10792.5</v>
      </c>
      <c r="E4" s="16">
        <f>(D4 - D3) / D3</f>
        <v>-3.5500297118667935E-3</v>
      </c>
      <c r="G4" s="11" t="s">
        <v>16</v>
      </c>
      <c r="H4" s="21">
        <f>_xlfn.VAR.S(E4:E62)</f>
        <v>3.0059866726859174E-3</v>
      </c>
    </row>
    <row r="5" spans="1:8" ht="13.8" customHeight="1" x14ac:dyDescent="0.55000000000000004">
      <c r="A5" s="12">
        <f>'Nifty 50'!A5</f>
        <v>43525</v>
      </c>
      <c r="B5" s="1">
        <f>'RELIANCE.NS'!F5</f>
        <v>1325.0135499999999</v>
      </c>
      <c r="C5" s="14">
        <f t="shared" ref="C5:C62" si="0">(B5 - B4) / B4</f>
        <v>0.10738801410439178</v>
      </c>
      <c r="D5" s="1">
        <f>'Nifty 50'!F5</f>
        <v>11623.900390999999</v>
      </c>
      <c r="E5" s="16">
        <f t="shared" ref="E5:E62" si="1">(D5 - D4) / D4</f>
        <v>7.7035014222839857E-2</v>
      </c>
      <c r="G5" s="18" t="s">
        <v>18</v>
      </c>
      <c r="H5" s="22">
        <f>H3 / H4</f>
        <v>1.0239992871031895</v>
      </c>
    </row>
    <row r="6" spans="1:8" ht="13.8" customHeight="1" x14ac:dyDescent="0.55000000000000004">
      <c r="A6" s="12">
        <f>'Nifty 50'!A6</f>
        <v>43556</v>
      </c>
      <c r="B6" s="1">
        <f>'RELIANCE.NS'!F6</f>
        <v>1353.734741</v>
      </c>
      <c r="C6" s="14">
        <f t="shared" si="0"/>
        <v>2.1676148896741541E-2</v>
      </c>
      <c r="D6" s="1">
        <f>'Nifty 50'!F6</f>
        <v>11748.150390999999</v>
      </c>
      <c r="E6" s="16">
        <f t="shared" si="1"/>
        <v>1.0689183133073186E-2</v>
      </c>
      <c r="G6" s="11"/>
      <c r="H6" s="21"/>
    </row>
    <row r="7" spans="1:8" ht="13.8" customHeight="1" x14ac:dyDescent="0.55000000000000004">
      <c r="A7" s="12">
        <f>'Nifty 50'!A7</f>
        <v>43586</v>
      </c>
      <c r="B7" s="1">
        <f>'RELIANCE.NS'!F7</f>
        <v>1292.841919</v>
      </c>
      <c r="C7" s="14">
        <f t="shared" si="0"/>
        <v>-4.4981354290293735E-2</v>
      </c>
      <c r="D7" s="1">
        <f>'Nifty 50'!F7</f>
        <v>11922.799805000001</v>
      </c>
      <c r="E7" s="16">
        <f t="shared" si="1"/>
        <v>1.4866120043355628E-2</v>
      </c>
      <c r="G7" s="18" t="s">
        <v>17</v>
      </c>
      <c r="H7" s="22">
        <f>SLOPE(C4:C62,E4:E62)</f>
        <v>1.0239992871031891</v>
      </c>
    </row>
    <row r="8" spans="1:8" ht="13.8" customHeight="1" x14ac:dyDescent="0.55000000000000004">
      <c r="A8" s="12">
        <f>'Nifty 50'!A8</f>
        <v>43617</v>
      </c>
      <c r="B8" s="1">
        <f>'RELIANCE.NS'!F8</f>
        <v>1217.9530030000001</v>
      </c>
      <c r="C8" s="14">
        <f t="shared" si="0"/>
        <v>-5.7925810495010631E-2</v>
      </c>
      <c r="D8" s="1">
        <f>'Nifty 50'!F8</f>
        <v>11788.849609000001</v>
      </c>
      <c r="E8" s="16">
        <f t="shared" si="1"/>
        <v>-1.1234793688628892E-2</v>
      </c>
      <c r="H8"/>
    </row>
    <row r="9" spans="1:8" ht="13.8" customHeight="1" x14ac:dyDescent="0.55000000000000004">
      <c r="A9" s="12">
        <f>'Nifty 50'!A9</f>
        <v>43647</v>
      </c>
      <c r="B9" s="1">
        <f>'RELIANCE.NS'!F9</f>
        <v>1133.5390629999999</v>
      </c>
      <c r="C9" s="14">
        <f t="shared" si="0"/>
        <v>-6.9308043735740218E-2</v>
      </c>
      <c r="D9" s="1">
        <f>'Nifty 50'!F9</f>
        <v>11118</v>
      </c>
      <c r="E9" s="16">
        <f t="shared" si="1"/>
        <v>-5.6905434478343994E-2</v>
      </c>
      <c r="H9"/>
    </row>
    <row r="10" spans="1:8" ht="13.8" customHeight="1" x14ac:dyDescent="0.55000000000000004">
      <c r="A10" s="12">
        <f>'Nifty 50'!A10</f>
        <v>43678</v>
      </c>
      <c r="B10" s="1">
        <f>'RELIANCE.NS'!F10</f>
        <v>1213.5307620000001</v>
      </c>
      <c r="C10" s="14">
        <f t="shared" si="0"/>
        <v>7.0568100924811403E-2</v>
      </c>
      <c r="D10" s="1">
        <f>'Nifty 50'!F10</f>
        <v>11023.25</v>
      </c>
      <c r="E10" s="16">
        <f t="shared" si="1"/>
        <v>-8.5222162259399169E-3</v>
      </c>
    </row>
    <row r="11" spans="1:8" ht="13.8" customHeight="1" x14ac:dyDescent="0.55000000000000004">
      <c r="A11" s="12">
        <f>'Nifty 50'!A11</f>
        <v>43709</v>
      </c>
      <c r="B11" s="1">
        <f>'RELIANCE.NS'!F11</f>
        <v>1302.0538329999999</v>
      </c>
      <c r="C11" s="14">
        <f t="shared" si="0"/>
        <v>7.2946705408692261E-2</v>
      </c>
      <c r="D11" s="1">
        <f>'Nifty 50'!F11</f>
        <v>11474.450194999999</v>
      </c>
      <c r="E11" s="16">
        <f t="shared" si="1"/>
        <v>4.0931684847934996E-2</v>
      </c>
      <c r="G11" s="23" t="s">
        <v>19</v>
      </c>
      <c r="H11" s="24"/>
    </row>
    <row r="12" spans="1:8" ht="13.8" customHeight="1" x14ac:dyDescent="0.55000000000000004">
      <c r="A12" s="12">
        <f>'Nifty 50'!A12</f>
        <v>43739</v>
      </c>
      <c r="B12" s="1">
        <f>'RELIANCE.NS'!F12</f>
        <v>1431.159668</v>
      </c>
      <c r="C12" s="14">
        <f t="shared" si="0"/>
        <v>9.9155527773021099E-2</v>
      </c>
      <c r="D12" s="1">
        <f>'Nifty 50'!F12</f>
        <v>11877.450194999999</v>
      </c>
      <c r="E12" s="16">
        <f t="shared" si="1"/>
        <v>3.5121508495074352E-2</v>
      </c>
      <c r="G12" s="25"/>
      <c r="H12" s="26"/>
    </row>
    <row r="13" spans="1:8" ht="13.8" customHeight="1" x14ac:dyDescent="0.55000000000000004">
      <c r="A13" s="12">
        <f>'Nifty 50'!A13</f>
        <v>43770</v>
      </c>
      <c r="B13" s="1">
        <f>'RELIANCE.NS'!F13</f>
        <v>1515.992432</v>
      </c>
      <c r="C13" s="14">
        <f t="shared" si="0"/>
        <v>5.9275541294809601E-2</v>
      </c>
      <c r="D13" s="1">
        <f>'Nifty 50'!F13</f>
        <v>12056.049805000001</v>
      </c>
      <c r="E13" s="16">
        <f t="shared" si="1"/>
        <v>1.5036864568389052E-2</v>
      </c>
      <c r="G13" s="27"/>
      <c r="H13" s="28"/>
    </row>
    <row r="14" spans="1:8" ht="13.8" customHeight="1" x14ac:dyDescent="0.55000000000000004">
      <c r="A14" s="12">
        <f>'Nifty 50'!A14</f>
        <v>43800</v>
      </c>
      <c r="B14" s="1">
        <f>'RELIANCE.NS'!F14</f>
        <v>1479.7332759999999</v>
      </c>
      <c r="C14" s="14">
        <f t="shared" si="0"/>
        <v>-2.3917768476036876E-2</v>
      </c>
      <c r="D14" s="1">
        <f>'Nifty 50'!F14</f>
        <v>12168.450194999999</v>
      </c>
      <c r="E14" s="16">
        <f t="shared" si="1"/>
        <v>9.3231524270398353E-3</v>
      </c>
      <c r="G14" s="27"/>
      <c r="H14" s="28"/>
    </row>
    <row r="15" spans="1:8" ht="13.8" customHeight="1" x14ac:dyDescent="0.55000000000000004">
      <c r="A15" s="12">
        <f>'Nifty 50'!A15</f>
        <v>43831</v>
      </c>
      <c r="B15" s="1">
        <f>'RELIANCE.NS'!F15</f>
        <v>1379.6541749999999</v>
      </c>
      <c r="C15" s="14">
        <f t="shared" si="0"/>
        <v>-6.7633202971911832E-2</v>
      </c>
      <c r="D15" s="1">
        <f>'Nifty 50'!F15</f>
        <v>11962.099609000001</v>
      </c>
      <c r="E15" s="16">
        <f t="shared" si="1"/>
        <v>-1.695783626453826E-2</v>
      </c>
      <c r="G15" s="29"/>
      <c r="H15" s="30"/>
    </row>
    <row r="16" spans="1:8" ht="13.8" customHeight="1" x14ac:dyDescent="0.55000000000000004">
      <c r="A16" s="12">
        <f>'Nifty 50'!A16</f>
        <v>43862</v>
      </c>
      <c r="B16" s="1">
        <f>'RELIANCE.NS'!F16</f>
        <v>1298.5352780000001</v>
      </c>
      <c r="C16" s="14">
        <f t="shared" si="0"/>
        <v>-5.8796543706323971E-2</v>
      </c>
      <c r="D16" s="1">
        <f>'Nifty 50'!F16</f>
        <v>11201.75</v>
      </c>
      <c r="E16" s="16">
        <f t="shared" si="1"/>
        <v>-6.3563223334800828E-2</v>
      </c>
      <c r="G16" s="27"/>
      <c r="H16" s="28"/>
    </row>
    <row r="17" spans="1:8" ht="13.8" customHeight="1" x14ac:dyDescent="0.55000000000000004">
      <c r="A17" s="12">
        <f>'Nifty 50'!A17</f>
        <v>43891</v>
      </c>
      <c r="B17" s="1">
        <f>'RELIANCE.NS'!F17</f>
        <v>1088.506226</v>
      </c>
      <c r="C17" s="14">
        <f t="shared" si="0"/>
        <v>-0.16174304661440247</v>
      </c>
      <c r="D17" s="1">
        <f>'Nifty 50'!F17</f>
        <v>8597.75</v>
      </c>
      <c r="E17" s="16">
        <f t="shared" si="1"/>
        <v>-0.23246367755038275</v>
      </c>
      <c r="G17" s="29"/>
      <c r="H17" s="30"/>
    </row>
    <row r="18" spans="1:8" ht="13.8" customHeight="1" x14ac:dyDescent="0.55000000000000004">
      <c r="A18" s="12">
        <f>'Nifty 50'!A18</f>
        <v>43922</v>
      </c>
      <c r="B18" s="1">
        <f>'RELIANCE.NS'!F18</f>
        <v>1432.7723390000001</v>
      </c>
      <c r="C18" s="14">
        <f t="shared" si="0"/>
        <v>0.31627390342551898</v>
      </c>
      <c r="D18" s="1">
        <f>'Nifty 50'!F18</f>
        <v>9859.9003909999992</v>
      </c>
      <c r="E18" s="16">
        <f t="shared" si="1"/>
        <v>0.14680008036986411</v>
      </c>
      <c r="G18" s="31"/>
      <c r="H18" s="32"/>
    </row>
    <row r="19" spans="1:8" ht="13.8" customHeight="1" x14ac:dyDescent="0.55000000000000004">
      <c r="A19" s="12">
        <f>'Nifty 50'!A19</f>
        <v>43952</v>
      </c>
      <c r="B19" s="1">
        <f>'RELIANCE.NS'!F19</f>
        <v>1444.775024</v>
      </c>
      <c r="C19" s="14">
        <f t="shared" si="0"/>
        <v>8.3772450607032048E-3</v>
      </c>
      <c r="D19" s="1">
        <f>'Nifty 50'!F19</f>
        <v>9580.2998050000006</v>
      </c>
      <c r="E19" s="16">
        <f t="shared" si="1"/>
        <v>-2.8357343878972121E-2</v>
      </c>
      <c r="G19" s="31"/>
      <c r="H19" s="32"/>
    </row>
    <row r="20" spans="1:8" ht="13.8" customHeight="1" x14ac:dyDescent="0.55000000000000004">
      <c r="A20" s="12">
        <f>'Nifty 50'!A20</f>
        <v>43983</v>
      </c>
      <c r="B20" s="1">
        <f>'RELIANCE.NS'!F20</f>
        <v>1681.262573</v>
      </c>
      <c r="C20" s="14">
        <f t="shared" si="0"/>
        <v>0.16368468797672123</v>
      </c>
      <c r="D20" s="1">
        <f>'Nifty 50'!F20</f>
        <v>10302.099609000001</v>
      </c>
      <c r="E20" s="16">
        <f t="shared" si="1"/>
        <v>7.534208935959287E-2</v>
      </c>
      <c r="G20" s="31"/>
      <c r="H20" s="32"/>
    </row>
    <row r="21" spans="1:8" ht="13.8" customHeight="1" x14ac:dyDescent="0.55000000000000004">
      <c r="A21" s="12">
        <f>'Nifty 50'!A21</f>
        <v>44013</v>
      </c>
      <c r="B21" s="1">
        <f>'RELIANCE.NS'!F21</f>
        <v>2039.3980710000001</v>
      </c>
      <c r="C21" s="14">
        <f t="shared" si="0"/>
        <v>0.21301580357014235</v>
      </c>
      <c r="D21" s="1">
        <f>'Nifty 50'!F21</f>
        <v>11073.450194999999</v>
      </c>
      <c r="E21" s="16">
        <f t="shared" si="1"/>
        <v>7.4873143851777582E-2</v>
      </c>
      <c r="G21" s="31"/>
      <c r="H21" s="32"/>
    </row>
    <row r="22" spans="1:8" ht="13.8" customHeight="1" x14ac:dyDescent="0.55000000000000004">
      <c r="A22" s="12">
        <f>'Nifty 50'!A22</f>
        <v>44044</v>
      </c>
      <c r="B22" s="1">
        <f>'RELIANCE.NS'!F22</f>
        <v>2060.523682</v>
      </c>
      <c r="C22" s="14">
        <f t="shared" si="0"/>
        <v>1.0358748152410082E-2</v>
      </c>
      <c r="D22" s="1">
        <f>'Nifty 50'!F22</f>
        <v>11387.5</v>
      </c>
      <c r="E22" s="16">
        <f t="shared" si="1"/>
        <v>2.8360610240682135E-2</v>
      </c>
      <c r="G22" s="31"/>
      <c r="H22" s="32"/>
    </row>
    <row r="23" spans="1:8" ht="13.8" customHeight="1" x14ac:dyDescent="0.55000000000000004">
      <c r="A23" s="12">
        <f>'Nifty 50'!A23</f>
        <v>44075</v>
      </c>
      <c r="B23" s="1">
        <f>'RELIANCE.NS'!F23</f>
        <v>2212.6840820000002</v>
      </c>
      <c r="C23" s="14">
        <f t="shared" si="0"/>
        <v>7.3845499243332752E-2</v>
      </c>
      <c r="D23" s="1">
        <f>'Nifty 50'!F23</f>
        <v>11247.549805000001</v>
      </c>
      <c r="E23" s="16">
        <f t="shared" si="1"/>
        <v>-1.228980856201971E-2</v>
      </c>
      <c r="G23" s="33"/>
      <c r="H23" s="34"/>
    </row>
    <row r="24" spans="1:8" ht="13.8" customHeight="1" x14ac:dyDescent="0.55000000000000004">
      <c r="A24" s="12">
        <f>'Nifty 50'!A24</f>
        <v>44105</v>
      </c>
      <c r="B24" s="1">
        <f>'RELIANCE.NS'!F24</f>
        <v>2034.577759</v>
      </c>
      <c r="C24" s="14">
        <f t="shared" si="0"/>
        <v>-8.049333587604314E-2</v>
      </c>
      <c r="D24" s="1">
        <f>'Nifty 50'!F24</f>
        <v>11642.400390999999</v>
      </c>
      <c r="E24" s="16">
        <f t="shared" si="1"/>
        <v>3.510547566764019E-2</v>
      </c>
    </row>
    <row r="25" spans="1:8" ht="13.8" customHeight="1" x14ac:dyDescent="0.55000000000000004">
      <c r="A25" s="12">
        <f>'Nifty 50'!A25</f>
        <v>44136</v>
      </c>
      <c r="B25" s="1">
        <f>'RELIANCE.NS'!F25</f>
        <v>1911.0870359999999</v>
      </c>
      <c r="C25" s="14">
        <f t="shared" si="0"/>
        <v>-6.0695995743458887E-2</v>
      </c>
      <c r="D25" s="1">
        <f>'Nifty 50'!F25</f>
        <v>12968.950194999999</v>
      </c>
      <c r="E25" s="16">
        <f t="shared" si="1"/>
        <v>0.1139412629225045</v>
      </c>
    </row>
    <row r="26" spans="1:8" ht="13.8" customHeight="1" x14ac:dyDescent="0.55000000000000004">
      <c r="A26" s="12">
        <f>'Nifty 50'!A26</f>
        <v>44166</v>
      </c>
      <c r="B26" s="1">
        <f>'RELIANCE.NS'!F26</f>
        <v>1966.0489500000001</v>
      </c>
      <c r="C26" s="14">
        <f t="shared" si="0"/>
        <v>2.8759503342683033E-2</v>
      </c>
      <c r="D26" s="1">
        <f>'Nifty 50'!F26</f>
        <v>13981.75</v>
      </c>
      <c r="E26" s="16">
        <f t="shared" si="1"/>
        <v>7.8094201132060143E-2</v>
      </c>
    </row>
    <row r="27" spans="1:8" ht="13.8" customHeight="1" x14ac:dyDescent="0.55000000000000004">
      <c r="A27" s="12">
        <f>'Nifty 50'!A27</f>
        <v>44197</v>
      </c>
      <c r="B27" s="1">
        <f>'RELIANCE.NS'!F27</f>
        <v>1824.0888669999999</v>
      </c>
      <c r="C27" s="14">
        <f t="shared" si="0"/>
        <v>-7.2205772394425966E-2</v>
      </c>
      <c r="D27" s="1">
        <f>'Nifty 50'!F27</f>
        <v>13634.599609000001</v>
      </c>
      <c r="E27" s="16">
        <f t="shared" si="1"/>
        <v>-2.4828822643803473E-2</v>
      </c>
    </row>
    <row r="28" spans="1:8" ht="13.8" customHeight="1" x14ac:dyDescent="0.55000000000000004">
      <c r="A28" s="12">
        <f>'Nifty 50'!A28</f>
        <v>44228</v>
      </c>
      <c r="B28" s="1">
        <f>'RELIANCE.NS'!F28</f>
        <v>2065.5742190000001</v>
      </c>
      <c r="C28" s="14">
        <f t="shared" si="0"/>
        <v>0.13238683507627599</v>
      </c>
      <c r="D28" s="1">
        <f>'Nifty 50'!F28</f>
        <v>14529.150390999999</v>
      </c>
      <c r="E28" s="16">
        <f t="shared" si="1"/>
        <v>6.5608877976110022E-2</v>
      </c>
    </row>
    <row r="29" spans="1:8" ht="13.8" customHeight="1" x14ac:dyDescent="0.55000000000000004">
      <c r="A29" s="12">
        <f>'Nifty 50'!A29</f>
        <v>44256</v>
      </c>
      <c r="B29" s="1">
        <f>'RELIANCE.NS'!F29</f>
        <v>1983.6761469999999</v>
      </c>
      <c r="C29" s="14">
        <f t="shared" si="0"/>
        <v>-3.9649057993979629E-2</v>
      </c>
      <c r="D29" s="1">
        <f>'Nifty 50'!F29</f>
        <v>14690.700194999999</v>
      </c>
      <c r="E29" s="16">
        <f t="shared" si="1"/>
        <v>1.1119012444118642E-2</v>
      </c>
    </row>
    <row r="30" spans="1:8" ht="13.8" customHeight="1" x14ac:dyDescent="0.55000000000000004">
      <c r="A30" s="12">
        <f>'Nifty 50'!A30</f>
        <v>44287</v>
      </c>
      <c r="B30" s="1">
        <f>'RELIANCE.NS'!F30</f>
        <v>1975.159668</v>
      </c>
      <c r="C30" s="14">
        <f t="shared" si="0"/>
        <v>-4.2932809435046815E-3</v>
      </c>
      <c r="D30" s="1">
        <f>'Nifty 50'!F30</f>
        <v>14631.099609000001</v>
      </c>
      <c r="E30" s="16">
        <f t="shared" si="1"/>
        <v>-4.0570282701898582E-3</v>
      </c>
    </row>
    <row r="31" spans="1:8" ht="13.8" customHeight="1" x14ac:dyDescent="0.55000000000000004">
      <c r="A31" s="12">
        <f>'Nifty 50'!A31</f>
        <v>44317</v>
      </c>
      <c r="B31" s="1">
        <f>'RELIANCE.NS'!F31</f>
        <v>2139.351807</v>
      </c>
      <c r="C31" s="14">
        <f t="shared" si="0"/>
        <v>8.3128539763196493E-2</v>
      </c>
      <c r="D31" s="1">
        <f>'Nifty 50'!F31</f>
        <v>15582.799805000001</v>
      </c>
      <c r="E31" s="16">
        <f t="shared" si="1"/>
        <v>6.5046388954565132E-2</v>
      </c>
    </row>
    <row r="32" spans="1:8" ht="13.8" customHeight="1" x14ac:dyDescent="0.55000000000000004">
      <c r="A32" s="12">
        <f>'Nifty 50'!A32</f>
        <v>44348</v>
      </c>
      <c r="B32" s="1">
        <f>'RELIANCE.NS'!F32</f>
        <v>2090.1831050000001</v>
      </c>
      <c r="C32" s="14">
        <f t="shared" si="0"/>
        <v>-2.2982990380132434E-2</v>
      </c>
      <c r="D32" s="1">
        <f>'Nifty 50'!F32</f>
        <v>15721.5</v>
      </c>
      <c r="E32" s="16">
        <f t="shared" si="1"/>
        <v>8.9008520121971382E-3</v>
      </c>
    </row>
    <row r="33" spans="1:5" ht="13.8" customHeight="1" x14ac:dyDescent="0.55000000000000004">
      <c r="A33" s="12">
        <f>'Nifty 50'!A33</f>
        <v>44378</v>
      </c>
      <c r="B33" s="1">
        <f>'RELIANCE.NS'!F33</f>
        <v>2022.0478519999999</v>
      </c>
      <c r="C33" s="14">
        <f t="shared" si="0"/>
        <v>-3.2597743631651903E-2</v>
      </c>
      <c r="D33" s="1">
        <f>'Nifty 50'!F33</f>
        <v>15763.049805000001</v>
      </c>
      <c r="E33" s="16">
        <f t="shared" si="1"/>
        <v>2.6428651846198237E-3</v>
      </c>
    </row>
    <row r="34" spans="1:5" ht="13.8" customHeight="1" x14ac:dyDescent="0.55000000000000004">
      <c r="A34" s="12">
        <f>'Nifty 50'!A34</f>
        <v>44409</v>
      </c>
      <c r="B34" s="1">
        <f>'RELIANCE.NS'!F34</f>
        <v>2243.4467770000001</v>
      </c>
      <c r="C34" s="14">
        <f t="shared" si="0"/>
        <v>0.10949242609714471</v>
      </c>
      <c r="D34" s="1">
        <f>'Nifty 50'!F34</f>
        <v>17132.199218999998</v>
      </c>
      <c r="E34" s="16">
        <f t="shared" si="1"/>
        <v>8.6858154414110073E-2</v>
      </c>
    </row>
    <row r="35" spans="1:5" ht="13.8" customHeight="1" x14ac:dyDescent="0.55000000000000004">
      <c r="A35" s="12">
        <f>'Nifty 50'!A35</f>
        <v>44440</v>
      </c>
      <c r="B35" s="1">
        <f>'RELIANCE.NS'!F35</f>
        <v>2502.8469239999999</v>
      </c>
      <c r="C35" s="14">
        <f t="shared" si="0"/>
        <v>0.1156257191654339</v>
      </c>
      <c r="D35" s="1">
        <f>'Nifty 50'!F35</f>
        <v>17618.150390999999</v>
      </c>
      <c r="E35" s="16">
        <f t="shared" si="1"/>
        <v>2.8364786434485891E-2</v>
      </c>
    </row>
    <row r="36" spans="1:5" ht="13.8" customHeight="1" x14ac:dyDescent="0.55000000000000004">
      <c r="A36" s="12">
        <f>'Nifty 50'!A36</f>
        <v>44470</v>
      </c>
      <c r="B36" s="1">
        <f>'RELIANCE.NS'!F36</f>
        <v>2519.7360840000001</v>
      </c>
      <c r="C36" s="14">
        <f t="shared" si="0"/>
        <v>6.7479796059633787E-3</v>
      </c>
      <c r="D36" s="1">
        <f>'Nifty 50'!F36</f>
        <v>17671.650390999999</v>
      </c>
      <c r="E36" s="16">
        <f t="shared" si="1"/>
        <v>3.0366411236522179E-3</v>
      </c>
    </row>
    <row r="37" spans="1:5" ht="13.8" customHeight="1" x14ac:dyDescent="0.55000000000000004">
      <c r="A37" s="12">
        <f>'Nifty 50'!A37</f>
        <v>44501</v>
      </c>
      <c r="B37" s="1">
        <f>'RELIANCE.NS'!F37</f>
        <v>2389.7380370000001</v>
      </c>
      <c r="C37" s="14">
        <f t="shared" si="0"/>
        <v>-5.1591929736400137E-2</v>
      </c>
      <c r="D37" s="1">
        <f>'Nifty 50'!F37</f>
        <v>16983.199218999998</v>
      </c>
      <c r="E37" s="16">
        <f t="shared" si="1"/>
        <v>-3.8957944321409983E-2</v>
      </c>
    </row>
    <row r="38" spans="1:5" ht="13.8" customHeight="1" x14ac:dyDescent="0.55000000000000004">
      <c r="A38" s="12">
        <f>'Nifty 50'!A38</f>
        <v>44531</v>
      </c>
      <c r="B38" s="1">
        <f>'RELIANCE.NS'!F38</f>
        <v>2352.7307129999999</v>
      </c>
      <c r="C38" s="14">
        <f t="shared" si="0"/>
        <v>-1.548593336467036E-2</v>
      </c>
      <c r="D38" s="1">
        <f>'Nifty 50'!F38</f>
        <v>17354.050781000002</v>
      </c>
      <c r="E38" s="16">
        <f t="shared" si="1"/>
        <v>2.183637824757495E-2</v>
      </c>
    </row>
    <row r="39" spans="1:5" ht="13.8" customHeight="1" x14ac:dyDescent="0.55000000000000004">
      <c r="A39" s="12">
        <f>'Nifty 50'!A39</f>
        <v>44562</v>
      </c>
      <c r="B39" s="1">
        <f>'RELIANCE.NS'!F39</f>
        <v>2371.060547</v>
      </c>
      <c r="C39" s="14">
        <f t="shared" si="0"/>
        <v>7.7908763203195022E-3</v>
      </c>
      <c r="D39" s="1">
        <f>'Nifty 50'!F39</f>
        <v>17339.849609000001</v>
      </c>
      <c r="E39" s="16">
        <f t="shared" si="1"/>
        <v>-8.1832029761887267E-4</v>
      </c>
    </row>
    <row r="40" spans="1:5" ht="13.8" customHeight="1" x14ac:dyDescent="0.55000000000000004">
      <c r="A40" s="12">
        <f>'Nifty 50'!A40</f>
        <v>44593</v>
      </c>
      <c r="B40" s="1">
        <f>'RELIANCE.NS'!F40</f>
        <v>2344.186768</v>
      </c>
      <c r="C40" s="14">
        <f t="shared" si="0"/>
        <v>-1.1334075392550493E-2</v>
      </c>
      <c r="D40" s="1">
        <f>'Nifty 50'!F40</f>
        <v>16793.900390999999</v>
      </c>
      <c r="E40" s="16">
        <f t="shared" si="1"/>
        <v>-3.1485233742548406E-2</v>
      </c>
    </row>
    <row r="41" spans="1:5" ht="13.8" customHeight="1" x14ac:dyDescent="0.55000000000000004">
      <c r="A41" s="12">
        <f>'Nifty 50'!A41</f>
        <v>44621</v>
      </c>
      <c r="B41" s="1">
        <f>'RELIANCE.NS'!F41</f>
        <v>2617.5947270000001</v>
      </c>
      <c r="C41" s="14">
        <f t="shared" si="0"/>
        <v>0.11663232756546305</v>
      </c>
      <c r="D41" s="1">
        <f>'Nifty 50'!F41</f>
        <v>17464.75</v>
      </c>
      <c r="E41" s="16">
        <f t="shared" si="1"/>
        <v>3.9946027627954434E-2</v>
      </c>
    </row>
    <row r="42" spans="1:5" ht="13.8" customHeight="1" x14ac:dyDescent="0.55000000000000004">
      <c r="A42" s="12">
        <f>'Nifty 50'!A42</f>
        <v>44652</v>
      </c>
      <c r="B42" s="1">
        <f>'RELIANCE.NS'!F42</f>
        <v>2772.0822750000002</v>
      </c>
      <c r="C42" s="14">
        <f t="shared" si="0"/>
        <v>5.9018894868059557E-2</v>
      </c>
      <c r="D42" s="1">
        <f>'Nifty 50'!F42</f>
        <v>17102.550781000002</v>
      </c>
      <c r="E42" s="16">
        <f t="shared" si="1"/>
        <v>-2.0738872242660116E-2</v>
      </c>
    </row>
    <row r="43" spans="1:5" ht="13.8" customHeight="1" x14ac:dyDescent="0.55000000000000004">
      <c r="A43" s="12">
        <f>'Nifty 50'!A43</f>
        <v>44682</v>
      </c>
      <c r="B43" s="1">
        <f>'RELIANCE.NS'!F43</f>
        <v>2615.5083009999998</v>
      </c>
      <c r="C43" s="14">
        <f t="shared" si="0"/>
        <v>-5.648244116419681E-2</v>
      </c>
      <c r="D43" s="1">
        <f>'Nifty 50'!F43</f>
        <v>16584.550781000002</v>
      </c>
      <c r="E43" s="16">
        <f t="shared" si="1"/>
        <v>-3.0287879663860998E-2</v>
      </c>
    </row>
    <row r="44" spans="1:5" ht="13.8" customHeight="1" x14ac:dyDescent="0.55000000000000004">
      <c r="A44" s="12">
        <f>'Nifty 50'!A44</f>
        <v>44713</v>
      </c>
      <c r="B44" s="1">
        <f>'RELIANCE.NS'!F44</f>
        <v>2578.749268</v>
      </c>
      <c r="C44" s="14">
        <f t="shared" si="0"/>
        <v>-1.4054259734501917E-2</v>
      </c>
      <c r="D44" s="1">
        <f>'Nifty 50'!F44</f>
        <v>15780.25</v>
      </c>
      <c r="E44" s="16">
        <f t="shared" si="1"/>
        <v>-4.8496989253483093E-2</v>
      </c>
    </row>
    <row r="45" spans="1:5" ht="13.8" customHeight="1" x14ac:dyDescent="0.55000000000000004">
      <c r="A45" s="12">
        <f>'Nifty 50'!A45</f>
        <v>44743</v>
      </c>
      <c r="B45" s="1">
        <f>'RELIANCE.NS'!F45</f>
        <v>2493.110596</v>
      </c>
      <c r="C45" s="14">
        <f t="shared" si="0"/>
        <v>-3.3209382960453074E-2</v>
      </c>
      <c r="D45" s="1">
        <f>'Nifty 50'!F45</f>
        <v>17158.25</v>
      </c>
      <c r="E45" s="16">
        <f t="shared" si="1"/>
        <v>8.7324345305049039E-2</v>
      </c>
    </row>
    <row r="46" spans="1:5" ht="13.8" customHeight="1" x14ac:dyDescent="0.55000000000000004">
      <c r="A46" s="12">
        <f>'Nifty 50'!A46</f>
        <v>44774</v>
      </c>
      <c r="B46" s="1">
        <f>'RELIANCE.NS'!F46</f>
        <v>2620.7739259999998</v>
      </c>
      <c r="C46" s="14">
        <f t="shared" si="0"/>
        <v>5.1206444754125884E-2</v>
      </c>
      <c r="D46" s="1">
        <f>'Nifty 50'!F46</f>
        <v>17759.300781000002</v>
      </c>
      <c r="E46" s="16">
        <f t="shared" si="1"/>
        <v>3.5029841679658572E-2</v>
      </c>
    </row>
    <row r="47" spans="1:5" ht="13.8" customHeight="1" x14ac:dyDescent="0.55000000000000004">
      <c r="A47" s="12">
        <f>'Nifty 50'!A47</f>
        <v>44805</v>
      </c>
      <c r="B47" s="1">
        <f>'RELIANCE.NS'!F47</f>
        <v>2369.3803710000002</v>
      </c>
      <c r="C47" s="14">
        <f t="shared" si="0"/>
        <v>-9.592340358166386E-2</v>
      </c>
      <c r="D47" s="1">
        <f>'Nifty 50'!F47</f>
        <v>17094.349609000001</v>
      </c>
      <c r="E47" s="16">
        <f t="shared" si="1"/>
        <v>-3.7442418493829829E-2</v>
      </c>
    </row>
    <row r="48" spans="1:5" ht="13.8" customHeight="1" x14ac:dyDescent="0.55000000000000004">
      <c r="A48" s="12">
        <f>'Nifty 50'!A48</f>
        <v>44835</v>
      </c>
      <c r="B48" s="1">
        <f>'RELIANCE.NS'!F48</f>
        <v>2540.6254880000001</v>
      </c>
      <c r="C48" s="14">
        <f t="shared" si="0"/>
        <v>7.227421949466295E-2</v>
      </c>
      <c r="D48" s="1">
        <f>'Nifty 50'!F48</f>
        <v>18012.199218999998</v>
      </c>
      <c r="E48" s="16">
        <f t="shared" si="1"/>
        <v>5.3693157738903326E-2</v>
      </c>
    </row>
    <row r="49" spans="1:5" ht="13.8" customHeight="1" x14ac:dyDescent="0.55000000000000004">
      <c r="A49" s="12">
        <f>'Nifty 50'!A49</f>
        <v>44866</v>
      </c>
      <c r="B49" s="1">
        <f>'RELIANCE.NS'!F49</f>
        <v>2721.735596</v>
      </c>
      <c r="C49" s="14">
        <f t="shared" si="0"/>
        <v>7.1285637672859503E-2</v>
      </c>
      <c r="D49" s="1">
        <f>'Nifty 50'!F49</f>
        <v>18758.349609000001</v>
      </c>
      <c r="E49" s="16">
        <f t="shared" si="1"/>
        <v>4.1424724484111455E-2</v>
      </c>
    </row>
    <row r="50" spans="1:5" ht="13.8" customHeight="1" x14ac:dyDescent="0.55000000000000004">
      <c r="A50" s="12">
        <f>'Nifty 50'!A50</f>
        <v>44896</v>
      </c>
      <c r="B50" s="1">
        <f>'RELIANCE.NS'!F50</f>
        <v>2538.2338869999999</v>
      </c>
      <c r="C50" s="14">
        <f t="shared" si="0"/>
        <v>-6.7420843255194776E-2</v>
      </c>
      <c r="D50" s="1">
        <f>'Nifty 50'!F50</f>
        <v>18105.300781000002</v>
      </c>
      <c r="E50" s="16">
        <f t="shared" si="1"/>
        <v>-3.4813767821379932E-2</v>
      </c>
    </row>
    <row r="51" spans="1:5" ht="13.8" customHeight="1" x14ac:dyDescent="0.55000000000000004">
      <c r="A51" s="12">
        <f>'Nifty 50'!A51</f>
        <v>44927</v>
      </c>
      <c r="B51" s="1">
        <f>'RELIANCE.NS'!F51</f>
        <v>2345.564453</v>
      </c>
      <c r="C51" s="14">
        <f t="shared" si="0"/>
        <v>-7.5906887456979225E-2</v>
      </c>
      <c r="D51" s="1">
        <f>'Nifty 50'!F51</f>
        <v>17662.150390999999</v>
      </c>
      <c r="E51" s="16">
        <f t="shared" si="1"/>
        <v>-2.4476278818027247E-2</v>
      </c>
    </row>
    <row r="52" spans="1:5" ht="13.8" customHeight="1" x14ac:dyDescent="0.55000000000000004">
      <c r="A52" s="12">
        <f>'Nifty 50'!A52</f>
        <v>44958</v>
      </c>
      <c r="B52" s="1">
        <f>'RELIANCE.NS'!F52</f>
        <v>2314.3747560000002</v>
      </c>
      <c r="C52" s="14">
        <f t="shared" si="0"/>
        <v>-1.3297309720100792E-2</v>
      </c>
      <c r="D52" s="1">
        <f>'Nifty 50'!F52</f>
        <v>17303.949218999998</v>
      </c>
      <c r="E52" s="16">
        <f t="shared" si="1"/>
        <v>-2.0280722566065765E-2</v>
      </c>
    </row>
    <row r="53" spans="1:5" ht="13.8" customHeight="1" x14ac:dyDescent="0.55000000000000004">
      <c r="A53" s="12">
        <f>'Nifty 50'!A53</f>
        <v>44986</v>
      </c>
      <c r="B53" s="1">
        <f>'RELIANCE.NS'!F53</f>
        <v>2322.8447270000001</v>
      </c>
      <c r="C53" s="14">
        <f t="shared" si="0"/>
        <v>3.6597232051730805E-3</v>
      </c>
      <c r="D53" s="1">
        <f>'Nifty 50'!F53</f>
        <v>17359.75</v>
      </c>
      <c r="E53" s="16">
        <f t="shared" si="1"/>
        <v>3.2247425309553978E-3</v>
      </c>
    </row>
    <row r="54" spans="1:5" ht="13.8" customHeight="1" x14ac:dyDescent="0.55000000000000004">
      <c r="A54" s="12">
        <f>'Nifty 50'!A54</f>
        <v>45017</v>
      </c>
      <c r="B54" s="1">
        <f>'RELIANCE.NS'!F54</f>
        <v>2411.9797359999998</v>
      </c>
      <c r="C54" s="14">
        <f t="shared" si="0"/>
        <v>3.8373210212427435E-2</v>
      </c>
      <c r="D54" s="1">
        <f>'Nifty 50'!F54</f>
        <v>18065</v>
      </c>
      <c r="E54" s="16">
        <f t="shared" si="1"/>
        <v>4.0625585045867593E-2</v>
      </c>
    </row>
    <row r="55" spans="1:5" ht="13.8" customHeight="1" x14ac:dyDescent="0.55000000000000004">
      <c r="A55" s="12">
        <f>'Nifty 50'!A55</f>
        <v>45047</v>
      </c>
      <c r="B55" s="1">
        <f>'RELIANCE.NS'!F55</f>
        <v>2461.2058109999998</v>
      </c>
      <c r="C55" s="14">
        <f t="shared" si="0"/>
        <v>2.0408991943537638E-2</v>
      </c>
      <c r="D55" s="1">
        <f>'Nifty 50'!F55</f>
        <v>18534.400390999999</v>
      </c>
      <c r="E55" s="16">
        <f t="shared" si="1"/>
        <v>2.5983968502629351E-2</v>
      </c>
    </row>
    <row r="56" spans="1:5" ht="13.8" customHeight="1" x14ac:dyDescent="0.55000000000000004">
      <c r="A56" s="12">
        <f>'Nifty 50'!A56</f>
        <v>45078</v>
      </c>
      <c r="B56" s="1">
        <f>'RELIANCE.NS'!F56</f>
        <v>2541.273193</v>
      </c>
      <c r="C56" s="14">
        <f t="shared" si="0"/>
        <v>3.2531770257550469E-2</v>
      </c>
      <c r="D56" s="1">
        <f>'Nifty 50'!F56</f>
        <v>19189.050781000002</v>
      </c>
      <c r="E56" s="16">
        <f t="shared" si="1"/>
        <v>3.5320829171138983E-2</v>
      </c>
    </row>
    <row r="57" spans="1:5" ht="13.8" customHeight="1" x14ac:dyDescent="0.55000000000000004">
      <c r="A57" s="12">
        <f>'Nifty 50'!A57</f>
        <v>45108</v>
      </c>
      <c r="B57" s="1">
        <f>'RELIANCE.NS'!F57</f>
        <v>2540.2766109999998</v>
      </c>
      <c r="C57" s="14">
        <f t="shared" si="0"/>
        <v>-3.9215854586013285E-4</v>
      </c>
      <c r="D57" s="1">
        <f>'Nifty 50'!F57</f>
        <v>19753.800781000002</v>
      </c>
      <c r="E57" s="16">
        <f t="shared" si="1"/>
        <v>2.9430846082245301E-2</v>
      </c>
    </row>
    <row r="58" spans="1:5" ht="13.8" customHeight="1" x14ac:dyDescent="0.55000000000000004">
      <c r="A58" s="12">
        <f>'Nifty 50'!A58</f>
        <v>45139</v>
      </c>
      <c r="B58" s="1">
        <f>'RELIANCE.NS'!F58</f>
        <v>2398.5273440000001</v>
      </c>
      <c r="C58" s="14">
        <f t="shared" si="0"/>
        <v>-5.5800721223110812E-2</v>
      </c>
      <c r="D58" s="1">
        <f>'Nifty 50'!F58</f>
        <v>19253.800781000002</v>
      </c>
      <c r="E58" s="16">
        <f t="shared" si="1"/>
        <v>-2.5311584618233067E-2</v>
      </c>
    </row>
    <row r="59" spans="1:5" ht="13.8" customHeight="1" x14ac:dyDescent="0.55000000000000004">
      <c r="A59" s="12">
        <f>'Nifty 50'!A59</f>
        <v>45170</v>
      </c>
      <c r="B59" s="1">
        <f>'RELIANCE.NS'!F59</f>
        <v>2345</v>
      </c>
      <c r="C59" s="14">
        <f t="shared" si="0"/>
        <v>-2.2316753708854144E-2</v>
      </c>
      <c r="D59" s="1">
        <f>'Nifty 50'!F59</f>
        <v>19638.300781000002</v>
      </c>
      <c r="E59" s="16">
        <f t="shared" si="1"/>
        <v>1.9970083017553163E-2</v>
      </c>
    </row>
    <row r="60" spans="1:5" ht="13.8" customHeight="1" x14ac:dyDescent="0.55000000000000004">
      <c r="A60" s="12">
        <f>'Nifty 50'!A60</f>
        <v>45200</v>
      </c>
      <c r="B60" s="1">
        <f>'RELIANCE.NS'!F60</f>
        <v>2287.8999020000001</v>
      </c>
      <c r="C60" s="14">
        <f t="shared" si="0"/>
        <v>-2.4349721961620423E-2</v>
      </c>
      <c r="D60" s="1">
        <f>'Nifty 50'!F60</f>
        <v>19079.599609000001</v>
      </c>
      <c r="E60" s="16">
        <f t="shared" si="1"/>
        <v>-2.8449567924967455E-2</v>
      </c>
    </row>
    <row r="61" spans="1:5" ht="13.8" customHeight="1" x14ac:dyDescent="0.55000000000000004">
      <c r="A61" s="12">
        <f>'Nifty 50'!A61</f>
        <v>45231</v>
      </c>
      <c r="B61" s="1">
        <f>'RELIANCE.NS'!F61</f>
        <v>2377.4499510000001</v>
      </c>
      <c r="C61" s="14">
        <f t="shared" si="0"/>
        <v>3.9140719802347339E-2</v>
      </c>
      <c r="D61" s="1">
        <f>'Nifty 50'!F61</f>
        <v>20133.150390999999</v>
      </c>
      <c r="E61" s="16">
        <f t="shared" si="1"/>
        <v>5.5218704982835702E-2</v>
      </c>
    </row>
    <row r="62" spans="1:5" ht="13.8" customHeight="1" x14ac:dyDescent="0.55000000000000004">
      <c r="A62" s="12">
        <f>'Nifty 50'!A62</f>
        <v>45261</v>
      </c>
      <c r="B62" s="1">
        <f>'RELIANCE.NS'!F62</f>
        <v>2584.9499510000001</v>
      </c>
      <c r="C62" s="14">
        <f t="shared" si="0"/>
        <v>8.7278388305386451E-2</v>
      </c>
      <c r="D62" s="1">
        <f>'Nifty 50'!F62</f>
        <v>21731.400390999999</v>
      </c>
      <c r="E62" s="16">
        <f t="shared" si="1"/>
        <v>7.9383999471560898E-2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
  <sheetViews>
    <sheetView workbookViewId="0"/>
  </sheetViews>
  <sheetFormatPr defaultRowHeight="15.4" x14ac:dyDescent="0.5500000000000000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G62"/>
  <sheetViews>
    <sheetView showGridLines="0" workbookViewId="0"/>
  </sheetViews>
  <sheetFormatPr defaultRowHeight="15.4" x14ac:dyDescent="0.55000000000000004"/>
  <sheetData>
    <row r="1" spans="1:7" ht="20.100000000000001" customHeight="1" x14ac:dyDescent="0.55000000000000004">
      <c r="A1" s="6" t="s">
        <v>7</v>
      </c>
      <c r="B1" s="2"/>
      <c r="C1" s="2"/>
      <c r="D1" s="2"/>
      <c r="E1" s="2"/>
      <c r="F1" s="2"/>
      <c r="G1" s="4"/>
    </row>
    <row r="2" spans="1:7" ht="14.1" customHeight="1" x14ac:dyDescent="0.55000000000000004">
      <c r="A2" s="7" t="s">
        <v>0</v>
      </c>
      <c r="B2" s="3" t="s">
        <v>1</v>
      </c>
      <c r="C2" s="3" t="s">
        <v>2</v>
      </c>
      <c r="D2" s="3" t="s">
        <v>3</v>
      </c>
      <c r="E2" s="3" t="s">
        <v>4</v>
      </c>
      <c r="F2" s="3" t="s">
        <v>5</v>
      </c>
      <c r="G2" s="5" t="s">
        <v>6</v>
      </c>
    </row>
    <row r="3" spans="1:7" ht="13.8" customHeight="1" x14ac:dyDescent="0.55000000000000004">
      <c r="A3" s="8">
        <v>43466</v>
      </c>
      <c r="B3" s="9">
        <v>10868.849609000001</v>
      </c>
      <c r="C3" s="9">
        <v>10987.450194999999</v>
      </c>
      <c r="D3" s="9">
        <v>10583.650390999999</v>
      </c>
      <c r="E3" s="9">
        <v>10830.950194999999</v>
      </c>
      <c r="F3" s="9">
        <v>10830.950194999999</v>
      </c>
      <c r="G3" s="10">
        <v>7273800</v>
      </c>
    </row>
    <row r="4" spans="1:7" ht="13.8" customHeight="1" x14ac:dyDescent="0.55000000000000004">
      <c r="A4" s="8">
        <v>43497</v>
      </c>
      <c r="B4" s="9">
        <v>10851.349609000001</v>
      </c>
      <c r="C4" s="9">
        <v>11118.099609000001</v>
      </c>
      <c r="D4" s="9">
        <v>10585.650390999999</v>
      </c>
      <c r="E4" s="9">
        <v>10792.5</v>
      </c>
      <c r="F4" s="9">
        <v>10792.5</v>
      </c>
      <c r="G4" s="10">
        <v>7461400</v>
      </c>
    </row>
    <row r="5" spans="1:7" ht="13.8" customHeight="1" x14ac:dyDescent="0.55000000000000004">
      <c r="A5" s="8">
        <v>43525</v>
      </c>
      <c r="B5" s="9">
        <v>10842.650390999999</v>
      </c>
      <c r="C5" s="9">
        <v>11630.349609000001</v>
      </c>
      <c r="D5" s="9">
        <v>10817</v>
      </c>
      <c r="E5" s="9">
        <v>11623.900390999999</v>
      </c>
      <c r="F5" s="9">
        <v>11623.900390999999</v>
      </c>
      <c r="G5" s="10">
        <v>6857200</v>
      </c>
    </row>
    <row r="6" spans="1:7" ht="13.8" customHeight="1" x14ac:dyDescent="0.55000000000000004">
      <c r="A6" s="8">
        <v>43556</v>
      </c>
      <c r="B6" s="9">
        <v>11665.200194999999</v>
      </c>
      <c r="C6" s="9">
        <v>11856.150390999999</v>
      </c>
      <c r="D6" s="9">
        <v>11549.099609000001</v>
      </c>
      <c r="E6" s="9">
        <v>11748.150390999999</v>
      </c>
      <c r="F6" s="9">
        <v>11748.150390999999</v>
      </c>
      <c r="G6" s="10">
        <v>6516900</v>
      </c>
    </row>
    <row r="7" spans="1:7" ht="13.8" customHeight="1" x14ac:dyDescent="0.55000000000000004">
      <c r="A7" s="8">
        <v>43586</v>
      </c>
      <c r="B7" s="9">
        <v>11725.549805000001</v>
      </c>
      <c r="C7" s="9">
        <v>12041.150390999999</v>
      </c>
      <c r="D7" s="9">
        <v>11108.299805000001</v>
      </c>
      <c r="E7" s="9">
        <v>11922.799805000001</v>
      </c>
      <c r="F7" s="9">
        <v>11922.799805000001</v>
      </c>
      <c r="G7" s="10">
        <v>8645600</v>
      </c>
    </row>
    <row r="8" spans="1:7" ht="13.8" customHeight="1" x14ac:dyDescent="0.55000000000000004">
      <c r="A8" s="8">
        <v>43617</v>
      </c>
      <c r="B8" s="9">
        <v>11953.75</v>
      </c>
      <c r="C8" s="9">
        <v>12103.049805000001</v>
      </c>
      <c r="D8" s="9">
        <v>11625.099609000001</v>
      </c>
      <c r="E8" s="9">
        <v>11788.849609000001</v>
      </c>
      <c r="F8" s="9">
        <v>11788.849609000001</v>
      </c>
      <c r="G8" s="10">
        <v>6788000</v>
      </c>
    </row>
    <row r="9" spans="1:7" ht="13.8" customHeight="1" x14ac:dyDescent="0.55000000000000004">
      <c r="A9" s="8">
        <v>43647</v>
      </c>
      <c r="B9" s="9">
        <v>11839.900390999999</v>
      </c>
      <c r="C9" s="9">
        <v>11981.75</v>
      </c>
      <c r="D9" s="9">
        <v>10999.400390999999</v>
      </c>
      <c r="E9" s="9">
        <v>11118</v>
      </c>
      <c r="F9" s="9">
        <v>11118</v>
      </c>
      <c r="G9" s="10">
        <v>9988500</v>
      </c>
    </row>
    <row r="10" spans="1:7" ht="13.8" customHeight="1" x14ac:dyDescent="0.55000000000000004">
      <c r="A10" s="8">
        <v>43678</v>
      </c>
      <c r="B10" s="9">
        <v>11060.200194999999</v>
      </c>
      <c r="C10" s="9">
        <v>11181.450194999999</v>
      </c>
      <c r="D10" s="9">
        <v>10637.150390999999</v>
      </c>
      <c r="E10" s="9">
        <v>11023.25</v>
      </c>
      <c r="F10" s="9">
        <v>11023.25</v>
      </c>
      <c r="G10" s="10">
        <v>11153100</v>
      </c>
    </row>
    <row r="11" spans="1:7" ht="13.8" customHeight="1" x14ac:dyDescent="0.55000000000000004">
      <c r="A11" s="8">
        <v>43709</v>
      </c>
      <c r="B11" s="9">
        <v>10960.950194999999</v>
      </c>
      <c r="C11" s="9">
        <v>11694.849609000001</v>
      </c>
      <c r="D11" s="9">
        <v>10670.25</v>
      </c>
      <c r="E11" s="9">
        <v>11474.450194999999</v>
      </c>
      <c r="F11" s="9">
        <v>11474.450194999999</v>
      </c>
      <c r="G11" s="10">
        <v>12210000</v>
      </c>
    </row>
    <row r="12" spans="1:7" ht="13.8" customHeight="1" x14ac:dyDescent="0.55000000000000004">
      <c r="A12" s="8">
        <v>43739</v>
      </c>
      <c r="B12" s="9">
        <v>11515.400390999999</v>
      </c>
      <c r="C12" s="9">
        <v>11945</v>
      </c>
      <c r="D12" s="9">
        <v>11090.150390999999</v>
      </c>
      <c r="E12" s="9">
        <v>11877.450194999999</v>
      </c>
      <c r="F12" s="9">
        <v>11877.450194999999</v>
      </c>
      <c r="G12" s="10">
        <v>15461000</v>
      </c>
    </row>
    <row r="13" spans="1:7" ht="13.8" customHeight="1" x14ac:dyDescent="0.55000000000000004">
      <c r="A13" s="8">
        <v>43770</v>
      </c>
      <c r="B13" s="9">
        <v>11886.599609000001</v>
      </c>
      <c r="C13" s="9">
        <v>12158.799805000001</v>
      </c>
      <c r="D13" s="9">
        <v>11802.650390999999</v>
      </c>
      <c r="E13" s="9">
        <v>12056.049805000001</v>
      </c>
      <c r="F13" s="9">
        <v>12056.049805000001</v>
      </c>
      <c r="G13" s="10">
        <v>13178000</v>
      </c>
    </row>
    <row r="14" spans="1:7" ht="13.8" customHeight="1" x14ac:dyDescent="0.55000000000000004">
      <c r="A14" s="8">
        <v>43800</v>
      </c>
      <c r="B14" s="9">
        <v>12137.049805000001</v>
      </c>
      <c r="C14" s="9">
        <v>12293.900390999999</v>
      </c>
      <c r="D14" s="9">
        <v>11832.299805000001</v>
      </c>
      <c r="E14" s="9">
        <v>12168.450194999999</v>
      </c>
      <c r="F14" s="9">
        <v>12168.450194999999</v>
      </c>
      <c r="G14" s="10">
        <v>12549800</v>
      </c>
    </row>
    <row r="15" spans="1:7" ht="13.8" customHeight="1" x14ac:dyDescent="0.55000000000000004">
      <c r="A15" s="8">
        <v>43831</v>
      </c>
      <c r="B15" s="9">
        <v>12202.150390999999</v>
      </c>
      <c r="C15" s="9">
        <v>12430.5</v>
      </c>
      <c r="D15" s="9">
        <v>11929.599609000001</v>
      </c>
      <c r="E15" s="9">
        <v>11962.099609000001</v>
      </c>
      <c r="F15" s="9">
        <v>11962.099609000001</v>
      </c>
      <c r="G15" s="10">
        <v>10965400</v>
      </c>
    </row>
    <row r="16" spans="1:7" ht="13.8" customHeight="1" x14ac:dyDescent="0.55000000000000004">
      <c r="A16" s="8">
        <v>43862</v>
      </c>
      <c r="B16" s="9">
        <v>11627.450194999999</v>
      </c>
      <c r="C16" s="9">
        <v>12246.700194999999</v>
      </c>
      <c r="D16" s="9">
        <v>11175.049805000001</v>
      </c>
      <c r="E16" s="9">
        <v>11201.75</v>
      </c>
      <c r="F16" s="9">
        <v>11201.75</v>
      </c>
      <c r="G16" s="10">
        <v>10198200</v>
      </c>
    </row>
    <row r="17" spans="1:7" ht="13.8" customHeight="1" x14ac:dyDescent="0.55000000000000004">
      <c r="A17" s="8">
        <v>43891</v>
      </c>
      <c r="B17" s="9">
        <v>11387.349609000001</v>
      </c>
      <c r="C17" s="9">
        <v>11433</v>
      </c>
      <c r="D17" s="9">
        <v>7511.1000979999999</v>
      </c>
      <c r="E17" s="9">
        <v>8597.75</v>
      </c>
      <c r="F17" s="9">
        <v>8597.75</v>
      </c>
      <c r="G17" s="10">
        <v>21303000</v>
      </c>
    </row>
    <row r="18" spans="1:7" ht="13.8" customHeight="1" x14ac:dyDescent="0.55000000000000004">
      <c r="A18" s="8">
        <v>43922</v>
      </c>
      <c r="B18" s="9">
        <v>8584.0996090000008</v>
      </c>
      <c r="C18" s="9">
        <v>9889.0498050000006</v>
      </c>
      <c r="D18" s="9">
        <v>8055.7998049999997</v>
      </c>
      <c r="E18" s="9">
        <v>9859.9003909999992</v>
      </c>
      <c r="F18" s="9">
        <v>9859.9003909999992</v>
      </c>
      <c r="G18" s="10">
        <v>12736300</v>
      </c>
    </row>
    <row r="19" spans="1:7" ht="13.8" customHeight="1" x14ac:dyDescent="0.55000000000000004">
      <c r="A19" s="8">
        <v>43952</v>
      </c>
      <c r="B19" s="9">
        <v>9533.5</v>
      </c>
      <c r="C19" s="9">
        <v>9598.8496090000008</v>
      </c>
      <c r="D19" s="9">
        <v>8806.75</v>
      </c>
      <c r="E19" s="9">
        <v>9580.2998050000006</v>
      </c>
      <c r="F19" s="9">
        <v>9580.2998050000006</v>
      </c>
      <c r="G19" s="10">
        <v>13675900</v>
      </c>
    </row>
    <row r="20" spans="1:7" ht="13.8" customHeight="1" x14ac:dyDescent="0.55000000000000004">
      <c r="A20" s="8">
        <v>43983</v>
      </c>
      <c r="B20" s="9">
        <v>9726.8496090000008</v>
      </c>
      <c r="C20" s="9">
        <v>10553.150390999999</v>
      </c>
      <c r="D20" s="9">
        <v>9544.3496090000008</v>
      </c>
      <c r="E20" s="9">
        <v>10302.099609000001</v>
      </c>
      <c r="F20" s="9">
        <v>10302.099609000001</v>
      </c>
      <c r="G20" s="10">
        <v>16778800</v>
      </c>
    </row>
    <row r="21" spans="1:7" ht="13.8" customHeight="1" x14ac:dyDescent="0.55000000000000004">
      <c r="A21" s="8">
        <v>44013</v>
      </c>
      <c r="B21" s="9">
        <v>10323.799805000001</v>
      </c>
      <c r="C21" s="9">
        <v>11341.400390999999</v>
      </c>
      <c r="D21" s="9">
        <v>10299.599609000001</v>
      </c>
      <c r="E21" s="9">
        <v>11073.450194999999</v>
      </c>
      <c r="F21" s="9">
        <v>11073.450194999999</v>
      </c>
      <c r="G21" s="10">
        <v>14640200</v>
      </c>
    </row>
    <row r="22" spans="1:7" ht="13.8" customHeight="1" x14ac:dyDescent="0.55000000000000004">
      <c r="A22" s="8">
        <v>44044</v>
      </c>
      <c r="B22" s="9">
        <v>11057.549805000001</v>
      </c>
      <c r="C22" s="9">
        <v>11794.25</v>
      </c>
      <c r="D22" s="9">
        <v>10882.25</v>
      </c>
      <c r="E22" s="9">
        <v>11387.5</v>
      </c>
      <c r="F22" s="9">
        <v>11387.5</v>
      </c>
      <c r="G22" s="10">
        <v>14035500</v>
      </c>
    </row>
    <row r="23" spans="1:7" ht="13.8" customHeight="1" x14ac:dyDescent="0.55000000000000004">
      <c r="A23" s="8">
        <v>44075</v>
      </c>
      <c r="B23" s="9">
        <v>11464.299805000001</v>
      </c>
      <c r="C23" s="9">
        <v>11618.099609000001</v>
      </c>
      <c r="D23" s="9">
        <v>10790.200194999999</v>
      </c>
      <c r="E23" s="9">
        <v>11247.549805000001</v>
      </c>
      <c r="F23" s="9">
        <v>11247.549805000001</v>
      </c>
      <c r="G23" s="10">
        <v>12928400</v>
      </c>
    </row>
    <row r="24" spans="1:7" ht="13.8" customHeight="1" x14ac:dyDescent="0.55000000000000004">
      <c r="A24" s="8">
        <v>44105</v>
      </c>
      <c r="B24" s="9">
        <v>11364.450194999999</v>
      </c>
      <c r="C24" s="9">
        <v>12025.450194999999</v>
      </c>
      <c r="D24" s="9">
        <v>11347.049805000001</v>
      </c>
      <c r="E24" s="9">
        <v>11642.400390999999</v>
      </c>
      <c r="F24" s="9">
        <v>11642.400390999999</v>
      </c>
      <c r="G24" s="10">
        <v>11602500</v>
      </c>
    </row>
    <row r="25" spans="1:7" ht="13.8" customHeight="1" x14ac:dyDescent="0.55000000000000004">
      <c r="A25" s="8">
        <v>44136</v>
      </c>
      <c r="B25" s="9">
        <v>11697.349609000001</v>
      </c>
      <c r="C25" s="9">
        <v>13145.849609000001</v>
      </c>
      <c r="D25" s="9">
        <v>11557.400390999999</v>
      </c>
      <c r="E25" s="9">
        <v>12968.950194999999</v>
      </c>
      <c r="F25" s="9">
        <v>12968.950194999999</v>
      </c>
      <c r="G25" s="10">
        <v>13004600</v>
      </c>
    </row>
    <row r="26" spans="1:7" ht="13.8" customHeight="1" x14ac:dyDescent="0.55000000000000004">
      <c r="A26" s="8">
        <v>44166</v>
      </c>
      <c r="B26" s="9">
        <v>13062.200194999999</v>
      </c>
      <c r="C26" s="9">
        <v>14024.849609000001</v>
      </c>
      <c r="D26" s="9">
        <v>12962.799805000001</v>
      </c>
      <c r="E26" s="9">
        <v>13981.75</v>
      </c>
      <c r="F26" s="9">
        <v>13981.75</v>
      </c>
      <c r="G26" s="10">
        <v>12077600</v>
      </c>
    </row>
    <row r="27" spans="1:7" ht="13.8" customHeight="1" x14ac:dyDescent="0.55000000000000004">
      <c r="A27" s="8">
        <v>44197</v>
      </c>
      <c r="B27" s="9">
        <v>13996.099609000001</v>
      </c>
      <c r="C27" s="9">
        <v>14753.549805000001</v>
      </c>
      <c r="D27" s="9">
        <v>13596.75</v>
      </c>
      <c r="E27" s="9">
        <v>13634.599609000001</v>
      </c>
      <c r="F27" s="9">
        <v>13634.599609000001</v>
      </c>
      <c r="G27" s="10">
        <v>13119900</v>
      </c>
    </row>
    <row r="28" spans="1:7" ht="13.8" customHeight="1" x14ac:dyDescent="0.55000000000000004">
      <c r="A28" s="8">
        <v>44228</v>
      </c>
      <c r="B28" s="9">
        <v>13758.599609000001</v>
      </c>
      <c r="C28" s="9">
        <v>15431.75</v>
      </c>
      <c r="D28" s="9">
        <v>13661.75</v>
      </c>
      <c r="E28" s="9">
        <v>14529.150390999999</v>
      </c>
      <c r="F28" s="9">
        <v>14529.150390999999</v>
      </c>
      <c r="G28" s="10">
        <v>14313900</v>
      </c>
    </row>
    <row r="29" spans="1:7" ht="13.8" customHeight="1" x14ac:dyDescent="0.55000000000000004">
      <c r="A29" s="8">
        <v>44256</v>
      </c>
      <c r="B29" s="9">
        <v>14702.5</v>
      </c>
      <c r="C29" s="9">
        <v>15336.299805000001</v>
      </c>
      <c r="D29" s="9">
        <v>14264.400390999999</v>
      </c>
      <c r="E29" s="9">
        <v>14690.700194999999</v>
      </c>
      <c r="F29" s="9">
        <v>14690.700194999999</v>
      </c>
      <c r="G29" s="10">
        <v>9886800</v>
      </c>
    </row>
    <row r="30" spans="1:7" ht="13.8" customHeight="1" x14ac:dyDescent="0.55000000000000004">
      <c r="A30" s="8">
        <v>44287</v>
      </c>
      <c r="B30" s="9">
        <v>14798.400390999999</v>
      </c>
      <c r="C30" s="9">
        <v>15044.349609000001</v>
      </c>
      <c r="D30" s="9">
        <v>14151.400390999999</v>
      </c>
      <c r="E30" s="9">
        <v>14631.099609000001</v>
      </c>
      <c r="F30" s="9">
        <v>14631.099609000001</v>
      </c>
      <c r="G30" s="10">
        <v>9344700</v>
      </c>
    </row>
    <row r="31" spans="1:7" ht="13.8" customHeight="1" x14ac:dyDescent="0.55000000000000004">
      <c r="A31" s="8">
        <v>44317</v>
      </c>
      <c r="B31" s="9">
        <v>14481.049805000001</v>
      </c>
      <c r="C31" s="9">
        <v>15606.349609000001</v>
      </c>
      <c r="D31" s="9">
        <v>14416.25</v>
      </c>
      <c r="E31" s="9">
        <v>15582.799805000001</v>
      </c>
      <c r="F31" s="9">
        <v>15582.799805000001</v>
      </c>
      <c r="G31" s="10">
        <v>9859900</v>
      </c>
    </row>
    <row r="32" spans="1:7" ht="13.8" customHeight="1" x14ac:dyDescent="0.55000000000000004">
      <c r="A32" s="8">
        <v>44348</v>
      </c>
      <c r="B32" s="9">
        <v>15629.650390999999</v>
      </c>
      <c r="C32" s="9">
        <v>15915.650390999999</v>
      </c>
      <c r="D32" s="9">
        <v>15450.900390999999</v>
      </c>
      <c r="E32" s="9">
        <v>15721.5</v>
      </c>
      <c r="F32" s="9">
        <v>15721.5</v>
      </c>
      <c r="G32" s="10">
        <v>8079100</v>
      </c>
    </row>
    <row r="33" spans="1:7" ht="13.8" customHeight="1" x14ac:dyDescent="0.55000000000000004">
      <c r="A33" s="8">
        <v>44378</v>
      </c>
      <c r="B33" s="9">
        <v>15755.049805000001</v>
      </c>
      <c r="C33" s="9">
        <v>15962.25</v>
      </c>
      <c r="D33" s="9">
        <v>15513.450194999999</v>
      </c>
      <c r="E33" s="9">
        <v>15763.049805000001</v>
      </c>
      <c r="F33" s="9">
        <v>15763.049805000001</v>
      </c>
      <c r="G33" s="10">
        <v>5756800</v>
      </c>
    </row>
    <row r="34" spans="1:7" ht="13.8" customHeight="1" x14ac:dyDescent="0.55000000000000004">
      <c r="A34" s="8">
        <v>44409</v>
      </c>
      <c r="B34" s="9">
        <v>15874.900390999999</v>
      </c>
      <c r="C34" s="9">
        <v>17153.5</v>
      </c>
      <c r="D34" s="9">
        <v>15834.650390999999</v>
      </c>
      <c r="E34" s="9">
        <v>17132.199218999998</v>
      </c>
      <c r="F34" s="9">
        <v>17132.199218999998</v>
      </c>
      <c r="G34" s="10">
        <v>6349900</v>
      </c>
    </row>
    <row r="35" spans="1:7" ht="13.8" customHeight="1" x14ac:dyDescent="0.55000000000000004">
      <c r="A35" s="8">
        <v>44440</v>
      </c>
      <c r="B35" s="9">
        <v>17185.599609000001</v>
      </c>
      <c r="C35" s="9">
        <v>17947.650390999999</v>
      </c>
      <c r="D35" s="9">
        <v>17055.050781000002</v>
      </c>
      <c r="E35" s="9">
        <v>17618.150390999999</v>
      </c>
      <c r="F35" s="9">
        <v>17618.150390999999</v>
      </c>
      <c r="G35" s="10">
        <v>6955600</v>
      </c>
    </row>
    <row r="36" spans="1:7" ht="13.8" customHeight="1" x14ac:dyDescent="0.55000000000000004">
      <c r="A36" s="8">
        <v>44470</v>
      </c>
      <c r="B36" s="9">
        <v>17531.900390999999</v>
      </c>
      <c r="C36" s="9">
        <v>18604.449218999998</v>
      </c>
      <c r="D36" s="9">
        <v>17452.900390999999</v>
      </c>
      <c r="E36" s="9">
        <v>17671.650390999999</v>
      </c>
      <c r="F36" s="9">
        <v>17671.650390999999</v>
      </c>
      <c r="G36" s="10">
        <v>7651200</v>
      </c>
    </row>
    <row r="37" spans="1:7" ht="13.8" customHeight="1" x14ac:dyDescent="0.55000000000000004">
      <c r="A37" s="8">
        <v>44501</v>
      </c>
      <c r="B37" s="9">
        <v>17783.150390999999</v>
      </c>
      <c r="C37" s="9">
        <v>18210.150390999999</v>
      </c>
      <c r="D37" s="9">
        <v>16782.400390999999</v>
      </c>
      <c r="E37" s="9">
        <v>16983.199218999998</v>
      </c>
      <c r="F37" s="9">
        <v>16983.199218999998</v>
      </c>
      <c r="G37" s="10">
        <v>5853100</v>
      </c>
    </row>
    <row r="38" spans="1:7" ht="13.8" customHeight="1" x14ac:dyDescent="0.55000000000000004">
      <c r="A38" s="8">
        <v>44531</v>
      </c>
      <c r="B38" s="9">
        <v>17104.400390999999</v>
      </c>
      <c r="C38" s="9">
        <v>17639.5</v>
      </c>
      <c r="D38" s="9">
        <v>16410.199218999998</v>
      </c>
      <c r="E38" s="9">
        <v>17354.050781000002</v>
      </c>
      <c r="F38" s="9">
        <v>17354.050781000002</v>
      </c>
      <c r="G38" s="10">
        <v>5499300</v>
      </c>
    </row>
    <row r="39" spans="1:7" ht="13.8" customHeight="1" x14ac:dyDescent="0.55000000000000004">
      <c r="A39" s="8">
        <v>44562</v>
      </c>
      <c r="B39" s="9">
        <v>17387.150390999999</v>
      </c>
      <c r="C39" s="9">
        <v>18350.949218999998</v>
      </c>
      <c r="D39" s="9">
        <v>16836.800781000002</v>
      </c>
      <c r="E39" s="9">
        <v>17339.849609000001</v>
      </c>
      <c r="F39" s="9">
        <v>17339.849609000001</v>
      </c>
      <c r="G39" s="10">
        <v>5435500</v>
      </c>
    </row>
    <row r="40" spans="1:7" ht="13.8" customHeight="1" x14ac:dyDescent="0.55000000000000004">
      <c r="A40" s="8">
        <v>44593</v>
      </c>
      <c r="B40" s="9">
        <v>17529.449218999998</v>
      </c>
      <c r="C40" s="9">
        <v>17794.599609000001</v>
      </c>
      <c r="D40" s="9">
        <v>16203.25</v>
      </c>
      <c r="E40" s="9">
        <v>16793.900390999999</v>
      </c>
      <c r="F40" s="9">
        <v>16793.900390999999</v>
      </c>
      <c r="G40" s="10">
        <v>5620100</v>
      </c>
    </row>
    <row r="41" spans="1:7" ht="13.8" customHeight="1" x14ac:dyDescent="0.55000000000000004">
      <c r="A41" s="8">
        <v>44621</v>
      </c>
      <c r="B41" s="9">
        <v>16593.099609000001</v>
      </c>
      <c r="C41" s="9">
        <v>17559.800781000002</v>
      </c>
      <c r="D41" s="9">
        <v>15671.450194999999</v>
      </c>
      <c r="E41" s="9">
        <v>17464.75</v>
      </c>
      <c r="F41" s="9">
        <v>17464.75</v>
      </c>
      <c r="G41" s="10">
        <v>7959500</v>
      </c>
    </row>
    <row r="42" spans="1:7" ht="13.8" customHeight="1" x14ac:dyDescent="0.55000000000000004">
      <c r="A42" s="8">
        <v>44652</v>
      </c>
      <c r="B42" s="9">
        <v>17436.900390999999</v>
      </c>
      <c r="C42" s="9">
        <v>18114.650390999999</v>
      </c>
      <c r="D42" s="9">
        <v>16824.699218999998</v>
      </c>
      <c r="E42" s="9">
        <v>17102.550781000002</v>
      </c>
      <c r="F42" s="9">
        <v>17102.550781000002</v>
      </c>
      <c r="G42" s="10">
        <v>5658100</v>
      </c>
    </row>
    <row r="43" spans="1:7" ht="13.8" customHeight="1" x14ac:dyDescent="0.55000000000000004">
      <c r="A43" s="8">
        <v>44682</v>
      </c>
      <c r="B43" s="9">
        <v>16924.449218999998</v>
      </c>
      <c r="C43" s="9">
        <v>17132.849609000001</v>
      </c>
      <c r="D43" s="9">
        <v>15735.75</v>
      </c>
      <c r="E43" s="9">
        <v>16584.550781000002</v>
      </c>
      <c r="F43" s="9">
        <v>16584.550781000002</v>
      </c>
      <c r="G43" s="10">
        <v>6343200</v>
      </c>
    </row>
    <row r="44" spans="1:7" ht="13.8" customHeight="1" x14ac:dyDescent="0.55000000000000004">
      <c r="A44" s="8">
        <v>44713</v>
      </c>
      <c r="B44" s="9">
        <v>16594.400390999999</v>
      </c>
      <c r="C44" s="9">
        <v>16793.849609000001</v>
      </c>
      <c r="D44" s="9">
        <v>15183.400390999999</v>
      </c>
      <c r="E44" s="9">
        <v>15780.25</v>
      </c>
      <c r="F44" s="9">
        <v>15780.25</v>
      </c>
      <c r="G44" s="10">
        <v>5514100</v>
      </c>
    </row>
    <row r="45" spans="1:7" ht="13.8" customHeight="1" x14ac:dyDescent="0.55000000000000004">
      <c r="A45" s="8">
        <v>44743</v>
      </c>
      <c r="B45" s="9">
        <v>15703.700194999999</v>
      </c>
      <c r="C45" s="9">
        <v>17172.800781000002</v>
      </c>
      <c r="D45" s="9">
        <v>15511.049805000001</v>
      </c>
      <c r="E45" s="9">
        <v>17158.25</v>
      </c>
      <c r="F45" s="9">
        <v>17158.25</v>
      </c>
      <c r="G45" s="10">
        <v>5475300</v>
      </c>
    </row>
    <row r="46" spans="1:7" ht="13.8" customHeight="1" x14ac:dyDescent="0.55000000000000004">
      <c r="A46" s="8">
        <v>44774</v>
      </c>
      <c r="B46" s="9">
        <v>17243.199218999998</v>
      </c>
      <c r="C46" s="9">
        <v>17992.199218999998</v>
      </c>
      <c r="D46" s="9">
        <v>17154.800781000002</v>
      </c>
      <c r="E46" s="9">
        <v>17759.300781000002</v>
      </c>
      <c r="F46" s="9">
        <v>17759.300781000002</v>
      </c>
      <c r="G46" s="10">
        <v>5589500</v>
      </c>
    </row>
    <row r="47" spans="1:7" ht="13.8" customHeight="1" x14ac:dyDescent="0.55000000000000004">
      <c r="A47" s="8">
        <v>44805</v>
      </c>
      <c r="B47" s="9">
        <v>17485.699218999998</v>
      </c>
      <c r="C47" s="9">
        <v>18096.150390999999</v>
      </c>
      <c r="D47" s="9">
        <v>16747.699218999998</v>
      </c>
      <c r="E47" s="9">
        <v>17094.349609000001</v>
      </c>
      <c r="F47" s="9">
        <v>17094.349609000001</v>
      </c>
      <c r="G47" s="10">
        <v>6896300</v>
      </c>
    </row>
    <row r="48" spans="1:7" ht="13.8" customHeight="1" x14ac:dyDescent="0.55000000000000004">
      <c r="A48" s="8">
        <v>44835</v>
      </c>
      <c r="B48" s="9">
        <v>17102.099609000001</v>
      </c>
      <c r="C48" s="9">
        <v>18022.800781000002</v>
      </c>
      <c r="D48" s="9">
        <v>16855.550781000002</v>
      </c>
      <c r="E48" s="9">
        <v>18012.199218999998</v>
      </c>
      <c r="F48" s="9">
        <v>18012.199218999998</v>
      </c>
      <c r="G48" s="10">
        <v>4539900</v>
      </c>
    </row>
    <row r="49" spans="1:7" ht="13.8" customHeight="1" x14ac:dyDescent="0.55000000000000004">
      <c r="A49" s="8">
        <v>44866</v>
      </c>
      <c r="B49" s="9">
        <v>18130.699218999998</v>
      </c>
      <c r="C49" s="9">
        <v>18816.050781000002</v>
      </c>
      <c r="D49" s="9">
        <v>17959.199218999998</v>
      </c>
      <c r="E49" s="9">
        <v>18758.349609000001</v>
      </c>
      <c r="F49" s="9">
        <v>18758.349609000001</v>
      </c>
      <c r="G49" s="10">
        <v>5257200</v>
      </c>
    </row>
    <row r="50" spans="1:7" ht="13.8" customHeight="1" x14ac:dyDescent="0.55000000000000004">
      <c r="A50" s="8">
        <v>44896</v>
      </c>
      <c r="B50" s="9">
        <v>18871.949218999998</v>
      </c>
      <c r="C50" s="9">
        <v>18887.599609000001</v>
      </c>
      <c r="D50" s="9">
        <v>17774.25</v>
      </c>
      <c r="E50" s="9">
        <v>18105.300781000002</v>
      </c>
      <c r="F50" s="9">
        <v>18105.300781000002</v>
      </c>
      <c r="G50" s="10">
        <v>4741600</v>
      </c>
    </row>
    <row r="51" spans="1:7" ht="13.8" customHeight="1" x14ac:dyDescent="0.55000000000000004">
      <c r="A51" s="8">
        <v>44927</v>
      </c>
      <c r="B51" s="9">
        <v>18131.699218999998</v>
      </c>
      <c r="C51" s="9">
        <v>18251.949218999998</v>
      </c>
      <c r="D51" s="9">
        <v>17405.550781000002</v>
      </c>
      <c r="E51" s="9">
        <v>17662.150390999999</v>
      </c>
      <c r="F51" s="9">
        <v>17662.150390999999</v>
      </c>
      <c r="G51" s="10">
        <v>5632700</v>
      </c>
    </row>
    <row r="52" spans="1:7" ht="13.8" customHeight="1" x14ac:dyDescent="0.55000000000000004">
      <c r="A52" s="8">
        <v>44958</v>
      </c>
      <c r="B52" s="9">
        <v>17811.599609000001</v>
      </c>
      <c r="C52" s="9">
        <v>18134.75</v>
      </c>
      <c r="D52" s="9">
        <v>17255.199218999998</v>
      </c>
      <c r="E52" s="9">
        <v>17303.949218999998</v>
      </c>
      <c r="F52" s="9">
        <v>17303.949218999998</v>
      </c>
      <c r="G52" s="10">
        <v>5685600</v>
      </c>
    </row>
    <row r="53" spans="1:7" ht="13.8" customHeight="1" x14ac:dyDescent="0.55000000000000004">
      <c r="A53" s="8">
        <v>44986</v>
      </c>
      <c r="B53" s="9">
        <v>17360.099609000001</v>
      </c>
      <c r="C53" s="9">
        <v>17799.949218999998</v>
      </c>
      <c r="D53" s="9">
        <v>16828.349609000001</v>
      </c>
      <c r="E53" s="9">
        <v>17359.75</v>
      </c>
      <c r="F53" s="9">
        <v>17359.75</v>
      </c>
      <c r="G53" s="10">
        <v>5622200</v>
      </c>
    </row>
    <row r="54" spans="1:7" ht="13.8" customHeight="1" x14ac:dyDescent="0.55000000000000004">
      <c r="A54" s="8">
        <v>45017</v>
      </c>
      <c r="B54" s="9">
        <v>17427.949218999998</v>
      </c>
      <c r="C54" s="9">
        <v>18089.150390999999</v>
      </c>
      <c r="D54" s="9">
        <v>17312.75</v>
      </c>
      <c r="E54" s="9">
        <v>18065</v>
      </c>
      <c r="F54" s="9">
        <v>18065</v>
      </c>
      <c r="G54" s="10">
        <v>4459800</v>
      </c>
    </row>
    <row r="55" spans="1:7" ht="13.8" customHeight="1" x14ac:dyDescent="0.55000000000000004">
      <c r="A55" s="8">
        <v>45047</v>
      </c>
      <c r="B55" s="9">
        <v>18124.800781000002</v>
      </c>
      <c r="C55" s="9">
        <v>18662.449218999998</v>
      </c>
      <c r="D55" s="9">
        <v>18042.400390999999</v>
      </c>
      <c r="E55" s="9">
        <v>18534.400390999999</v>
      </c>
      <c r="F55" s="9">
        <v>18534.400390999999</v>
      </c>
      <c r="G55" s="10">
        <v>5737500</v>
      </c>
    </row>
    <row r="56" spans="1:7" ht="13.8" customHeight="1" x14ac:dyDescent="0.55000000000000004">
      <c r="A56" s="8">
        <v>45078</v>
      </c>
      <c r="B56" s="9">
        <v>18579.400390999999</v>
      </c>
      <c r="C56" s="9">
        <v>19201.699218999998</v>
      </c>
      <c r="D56" s="9">
        <v>18464.550781000002</v>
      </c>
      <c r="E56" s="9">
        <v>19189.050781000002</v>
      </c>
      <c r="F56" s="9">
        <v>19189.050781000002</v>
      </c>
      <c r="G56" s="10">
        <v>5144400</v>
      </c>
    </row>
    <row r="57" spans="1:7" ht="13.8" customHeight="1" x14ac:dyDescent="0.55000000000000004">
      <c r="A57" s="8">
        <v>45108</v>
      </c>
      <c r="B57" s="9">
        <v>19246.5</v>
      </c>
      <c r="C57" s="9">
        <v>19991.849609000001</v>
      </c>
      <c r="D57" s="9">
        <v>19234.400390999999</v>
      </c>
      <c r="E57" s="9">
        <v>19753.800781000002</v>
      </c>
      <c r="F57" s="9">
        <v>19753.800781000002</v>
      </c>
      <c r="G57" s="10">
        <v>5802500</v>
      </c>
    </row>
    <row r="58" spans="1:7" ht="13.8" customHeight="1" x14ac:dyDescent="0.55000000000000004">
      <c r="A58" s="8">
        <v>45139</v>
      </c>
      <c r="B58" s="9">
        <v>19784</v>
      </c>
      <c r="C58" s="9">
        <v>19795.599609000001</v>
      </c>
      <c r="D58" s="9">
        <v>19223.650390999999</v>
      </c>
      <c r="E58" s="9">
        <v>19253.800781000002</v>
      </c>
      <c r="F58" s="9">
        <v>19253.800781000002</v>
      </c>
      <c r="G58" s="10">
        <v>6027500</v>
      </c>
    </row>
    <row r="59" spans="1:7" ht="13.8" customHeight="1" x14ac:dyDescent="0.55000000000000004">
      <c r="A59" s="8">
        <v>45170</v>
      </c>
      <c r="B59" s="9">
        <v>19258.150390999999</v>
      </c>
      <c r="C59" s="9">
        <v>20222.449218999998</v>
      </c>
      <c r="D59" s="9">
        <v>19255.699218999998</v>
      </c>
      <c r="E59" s="9">
        <v>19638.300781000002</v>
      </c>
      <c r="F59" s="9">
        <v>19638.300781000002</v>
      </c>
      <c r="G59" s="10">
        <v>5666500</v>
      </c>
    </row>
    <row r="60" spans="1:7" ht="13.8" customHeight="1" x14ac:dyDescent="0.55000000000000004">
      <c r="A60" s="8">
        <v>45200</v>
      </c>
      <c r="B60" s="9">
        <v>19622.400390999999</v>
      </c>
      <c r="C60" s="9">
        <v>19849.75</v>
      </c>
      <c r="D60" s="9">
        <v>18837.849609000001</v>
      </c>
      <c r="E60" s="9">
        <v>19079.599609000001</v>
      </c>
      <c r="F60" s="9">
        <v>19079.599609000001</v>
      </c>
      <c r="G60" s="10">
        <v>4248400</v>
      </c>
    </row>
    <row r="61" spans="1:7" ht="13.8" customHeight="1" x14ac:dyDescent="0.55000000000000004">
      <c r="A61" s="8">
        <v>45231</v>
      </c>
      <c r="B61" s="9">
        <v>19064.050781000002</v>
      </c>
      <c r="C61" s="9">
        <v>20158.699218999998</v>
      </c>
      <c r="D61" s="9">
        <v>18973.699218999998</v>
      </c>
      <c r="E61" s="9">
        <v>20133.150390999999</v>
      </c>
      <c r="F61" s="9">
        <v>20133.150390999999</v>
      </c>
      <c r="G61" s="10">
        <v>4386100</v>
      </c>
    </row>
    <row r="62" spans="1:7" ht="13.8" customHeight="1" x14ac:dyDescent="0.55000000000000004">
      <c r="A62" s="8">
        <v>45261</v>
      </c>
      <c r="B62" s="9">
        <v>20194.099609000001</v>
      </c>
      <c r="C62" s="9">
        <v>21801.449218999998</v>
      </c>
      <c r="D62" s="9">
        <v>20183.699218999998</v>
      </c>
      <c r="E62" s="9">
        <v>21731.400390999999</v>
      </c>
      <c r="F62" s="9">
        <v>21731.400390999999</v>
      </c>
      <c r="G62" s="10">
        <v>6121400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G62"/>
  <sheetViews>
    <sheetView showGridLines="0" workbookViewId="0"/>
  </sheetViews>
  <sheetFormatPr defaultRowHeight="15.4" x14ac:dyDescent="0.55000000000000004"/>
  <cols>
    <col min="1" max="6" width="8.94140625" bestFit="1" customWidth="1"/>
    <col min="7" max="7" width="10.109375" bestFit="1" customWidth="1"/>
  </cols>
  <sheetData>
    <row r="1" spans="1:7" ht="20.100000000000001" customHeight="1" x14ac:dyDescent="0.55000000000000004">
      <c r="A1" s="6" t="s">
        <v>8</v>
      </c>
      <c r="B1" s="2"/>
      <c r="C1" s="2"/>
      <c r="D1" s="2"/>
      <c r="E1" s="2"/>
      <c r="F1" s="2"/>
      <c r="G1" s="4"/>
    </row>
    <row r="2" spans="1:7" ht="14.1" customHeight="1" x14ac:dyDescent="0.55000000000000004">
      <c r="A2" s="7" t="s">
        <v>0</v>
      </c>
      <c r="B2" s="3" t="s">
        <v>1</v>
      </c>
      <c r="C2" s="3" t="s">
        <v>2</v>
      </c>
      <c r="D2" s="3" t="s">
        <v>3</v>
      </c>
      <c r="E2" s="3" t="s">
        <v>4</v>
      </c>
      <c r="F2" s="3" t="s">
        <v>5</v>
      </c>
      <c r="G2" s="5" t="s">
        <v>6</v>
      </c>
    </row>
    <row r="3" spans="1:7" ht="13.8" customHeight="1" x14ac:dyDescent="0.55000000000000004">
      <c r="A3" s="8">
        <v>43466</v>
      </c>
      <c r="B3" s="9">
        <v>1114.6839600000001</v>
      </c>
      <c r="C3" s="9">
        <v>1252.8244629999999</v>
      </c>
      <c r="D3" s="9">
        <v>1070.948486</v>
      </c>
      <c r="E3" s="9">
        <v>1215.6270750000001</v>
      </c>
      <c r="F3" s="9">
        <v>1192.7308350000001</v>
      </c>
      <c r="G3" s="10">
        <v>215775070</v>
      </c>
    </row>
    <row r="4" spans="1:7" ht="13.8" customHeight="1" x14ac:dyDescent="0.55000000000000004">
      <c r="A4" s="8">
        <v>43497</v>
      </c>
      <c r="B4" s="9">
        <v>1222.41272</v>
      </c>
      <c r="C4" s="9">
        <v>1308.7939449999999</v>
      </c>
      <c r="D4" s="9">
        <v>1194.675659</v>
      </c>
      <c r="E4" s="9">
        <v>1219.4904790000001</v>
      </c>
      <c r="F4" s="9">
        <v>1196.5214840000001</v>
      </c>
      <c r="G4" s="10">
        <v>176068478</v>
      </c>
    </row>
    <row r="5" spans="1:7" ht="13.8" customHeight="1" x14ac:dyDescent="0.55000000000000004">
      <c r="A5" s="8">
        <v>43525</v>
      </c>
      <c r="B5" s="9">
        <v>1225.3845209999999</v>
      </c>
      <c r="C5" s="9">
        <v>1374.9666749999999</v>
      </c>
      <c r="D5" s="9">
        <v>1207.1573490000001</v>
      </c>
      <c r="E5" s="9">
        <v>1350.4490969999999</v>
      </c>
      <c r="F5" s="9">
        <v>1325.0135499999999</v>
      </c>
      <c r="G5" s="10">
        <v>188456070</v>
      </c>
    </row>
    <row r="6" spans="1:7" ht="13.8" customHeight="1" x14ac:dyDescent="0.55000000000000004">
      <c r="A6" s="8">
        <v>43556</v>
      </c>
      <c r="B6" s="9">
        <v>1357.1357419999999</v>
      </c>
      <c r="C6" s="9">
        <v>1399.137573</v>
      </c>
      <c r="D6" s="9">
        <v>1308.5958250000001</v>
      </c>
      <c r="E6" s="9">
        <v>1379.721558</v>
      </c>
      <c r="F6" s="9">
        <v>1353.734741</v>
      </c>
      <c r="G6" s="10">
        <v>168529133</v>
      </c>
    </row>
    <row r="7" spans="1:7" ht="13.8" customHeight="1" x14ac:dyDescent="0.55000000000000004">
      <c r="A7" s="8">
        <v>43586</v>
      </c>
      <c r="B7" s="9">
        <v>1379.721558</v>
      </c>
      <c r="C7" s="9">
        <v>1404.189697</v>
      </c>
      <c r="D7" s="9">
        <v>1215.973755</v>
      </c>
      <c r="E7" s="9">
        <v>1317.6599120000001</v>
      </c>
      <c r="F7" s="9">
        <v>1292.841919</v>
      </c>
      <c r="G7" s="10">
        <v>247527281</v>
      </c>
    </row>
    <row r="8" spans="1:7" ht="13.8" customHeight="1" x14ac:dyDescent="0.55000000000000004">
      <c r="A8" s="8">
        <v>43617</v>
      </c>
      <c r="B8" s="9">
        <v>1322.4643550000001</v>
      </c>
      <c r="C8" s="9">
        <v>1361.3458250000001</v>
      </c>
      <c r="D8" s="9">
        <v>1236.9251710000001</v>
      </c>
      <c r="E8" s="9">
        <v>1241.333374</v>
      </c>
      <c r="F8" s="9">
        <v>1217.9530030000001</v>
      </c>
      <c r="G8" s="10">
        <v>134542410</v>
      </c>
    </row>
    <row r="9" spans="1:7" ht="13.8" customHeight="1" x14ac:dyDescent="0.55000000000000004">
      <c r="A9" s="8">
        <v>43647</v>
      </c>
      <c r="B9" s="9">
        <v>1246.236938</v>
      </c>
      <c r="C9" s="9">
        <v>1287.7929690000001</v>
      </c>
      <c r="D9" s="9">
        <v>1151.485107</v>
      </c>
      <c r="E9" s="9">
        <v>1155.2989500000001</v>
      </c>
      <c r="F9" s="9">
        <v>1133.5390629999999</v>
      </c>
      <c r="G9" s="10">
        <v>159478639</v>
      </c>
    </row>
    <row r="10" spans="1:7" ht="13.8" customHeight="1" x14ac:dyDescent="0.55000000000000004">
      <c r="A10" s="8">
        <v>43678</v>
      </c>
      <c r="B10" s="9">
        <v>1152.4757079999999</v>
      </c>
      <c r="C10" s="9">
        <v>1292.201172</v>
      </c>
      <c r="D10" s="9">
        <v>1085.0151370000001</v>
      </c>
      <c r="E10" s="9">
        <v>1236.826172</v>
      </c>
      <c r="F10" s="9">
        <v>1213.5307620000001</v>
      </c>
      <c r="G10" s="10">
        <v>241370859</v>
      </c>
    </row>
    <row r="11" spans="1:7" ht="13.8" customHeight="1" x14ac:dyDescent="0.55000000000000004">
      <c r="A11" s="8">
        <v>43709</v>
      </c>
      <c r="B11" s="9">
        <v>1236.826172</v>
      </c>
      <c r="C11" s="9">
        <v>1323.207275</v>
      </c>
      <c r="D11" s="9">
        <v>1161.638794</v>
      </c>
      <c r="E11" s="9">
        <v>1319.7402340000001</v>
      </c>
      <c r="F11" s="9">
        <v>1302.0538329999999</v>
      </c>
      <c r="G11" s="10">
        <v>183240832</v>
      </c>
    </row>
    <row r="12" spans="1:7" ht="13.8" customHeight="1" x14ac:dyDescent="0.55000000000000004">
      <c r="A12" s="8">
        <v>43739</v>
      </c>
      <c r="B12" s="9">
        <v>1324.445557</v>
      </c>
      <c r="C12" s="9">
        <v>1475.662231</v>
      </c>
      <c r="D12" s="9">
        <v>1269.2685550000001</v>
      </c>
      <c r="E12" s="9">
        <v>1450.599731</v>
      </c>
      <c r="F12" s="9">
        <v>1431.159668</v>
      </c>
      <c r="G12" s="10">
        <v>165829075</v>
      </c>
    </row>
    <row r="13" spans="1:7" ht="13.8" customHeight="1" x14ac:dyDescent="0.55000000000000004">
      <c r="A13" s="8">
        <v>43770</v>
      </c>
      <c r="B13" s="9">
        <v>1441.337524</v>
      </c>
      <c r="C13" s="9">
        <v>1569.2749020000001</v>
      </c>
      <c r="D13" s="9">
        <v>1409.1922609999999</v>
      </c>
      <c r="E13" s="9">
        <v>1536.584717</v>
      </c>
      <c r="F13" s="9">
        <v>1515.992432</v>
      </c>
      <c r="G13" s="10">
        <v>168624156</v>
      </c>
    </row>
    <row r="14" spans="1:7" ht="13.8" customHeight="1" x14ac:dyDescent="0.55000000000000004">
      <c r="A14" s="8">
        <v>43800</v>
      </c>
      <c r="B14" s="9">
        <v>1584.975952</v>
      </c>
      <c r="C14" s="9">
        <v>1602.361206</v>
      </c>
      <c r="D14" s="9">
        <v>1493.889404</v>
      </c>
      <c r="E14" s="9">
        <v>1499.83313</v>
      </c>
      <c r="F14" s="9">
        <v>1479.7332759999999</v>
      </c>
      <c r="G14" s="10">
        <v>173093325</v>
      </c>
    </row>
    <row r="15" spans="1:7" ht="13.8" customHeight="1" x14ac:dyDescent="0.55000000000000004">
      <c r="A15" s="8">
        <v>43831</v>
      </c>
      <c r="B15" s="9">
        <v>1503.7459719999999</v>
      </c>
      <c r="C15" s="9">
        <v>1593.8914789999999</v>
      </c>
      <c r="D15" s="9">
        <v>1393.9864500000001</v>
      </c>
      <c r="E15" s="9">
        <v>1398.3946530000001</v>
      </c>
      <c r="F15" s="9">
        <v>1379.6541749999999</v>
      </c>
      <c r="G15" s="10">
        <v>201733860</v>
      </c>
    </row>
    <row r="16" spans="1:7" ht="13.8" customHeight="1" x14ac:dyDescent="0.55000000000000004">
      <c r="A16" s="8">
        <v>43862</v>
      </c>
      <c r="B16" s="9">
        <v>1392.1042480000001</v>
      </c>
      <c r="C16" s="9">
        <v>1493.8398440000001</v>
      </c>
      <c r="D16" s="9">
        <v>1312.5582280000001</v>
      </c>
      <c r="E16" s="9">
        <v>1316.1739500000001</v>
      </c>
      <c r="F16" s="9">
        <v>1298.5352780000001</v>
      </c>
      <c r="G16" s="10">
        <v>185522260</v>
      </c>
    </row>
    <row r="17" spans="1:7" ht="13.8" customHeight="1" x14ac:dyDescent="0.55000000000000004">
      <c r="A17" s="8">
        <v>43891</v>
      </c>
      <c r="B17" s="9">
        <v>1342.3756100000001</v>
      </c>
      <c r="C17" s="9">
        <v>1356.1451420000001</v>
      </c>
      <c r="D17" s="9">
        <v>867.42767300000003</v>
      </c>
      <c r="E17" s="9">
        <v>1103.29187</v>
      </c>
      <c r="F17" s="9">
        <v>1088.506226</v>
      </c>
      <c r="G17" s="10">
        <v>459269330</v>
      </c>
    </row>
    <row r="18" spans="1:7" ht="13.8" customHeight="1" x14ac:dyDescent="0.55000000000000004">
      <c r="A18" s="8">
        <v>43922</v>
      </c>
      <c r="B18" s="9">
        <v>1111.7120359999999</v>
      </c>
      <c r="C18" s="9">
        <v>1480.912476</v>
      </c>
      <c r="D18" s="9">
        <v>1035.38562</v>
      </c>
      <c r="E18" s="9">
        <v>1452.2342530000001</v>
      </c>
      <c r="F18" s="9">
        <v>1432.7723390000001</v>
      </c>
      <c r="G18" s="10">
        <v>478245980</v>
      </c>
    </row>
    <row r="19" spans="1:7" ht="13.8" customHeight="1" x14ac:dyDescent="0.55000000000000004">
      <c r="A19" s="8">
        <v>43952</v>
      </c>
      <c r="B19" s="9">
        <v>1452.2342530000001</v>
      </c>
      <c r="C19" s="9">
        <v>1599.8352050000001</v>
      </c>
      <c r="D19" s="9">
        <v>1393</v>
      </c>
      <c r="E19" s="9">
        <v>1464.400024</v>
      </c>
      <c r="F19" s="9">
        <v>1444.775024</v>
      </c>
      <c r="G19" s="10">
        <v>463908941</v>
      </c>
    </row>
    <row r="20" spans="1:7" ht="13.8" customHeight="1" x14ac:dyDescent="0.55000000000000004">
      <c r="A20" s="8">
        <v>43983</v>
      </c>
      <c r="B20" s="9">
        <v>1480</v>
      </c>
      <c r="C20" s="9">
        <v>1804.1999510000001</v>
      </c>
      <c r="D20" s="9">
        <v>1475.9499510000001</v>
      </c>
      <c r="E20" s="9">
        <v>1704.099976</v>
      </c>
      <c r="F20" s="9">
        <v>1681.262573</v>
      </c>
      <c r="G20" s="10">
        <v>397672706</v>
      </c>
    </row>
    <row r="21" spans="1:7" ht="13.8" customHeight="1" x14ac:dyDescent="0.55000000000000004">
      <c r="A21" s="8">
        <v>44013</v>
      </c>
      <c r="B21" s="9">
        <v>1720</v>
      </c>
      <c r="C21" s="9">
        <v>2198.8000489999999</v>
      </c>
      <c r="D21" s="9">
        <v>1708.0500489999999</v>
      </c>
      <c r="E21" s="9">
        <v>2067.1000979999999</v>
      </c>
      <c r="F21" s="9">
        <v>2039.3980710000001</v>
      </c>
      <c r="G21" s="10">
        <v>616536793</v>
      </c>
    </row>
    <row r="22" spans="1:7" ht="13.8" customHeight="1" x14ac:dyDescent="0.55000000000000004">
      <c r="A22" s="8">
        <v>44044</v>
      </c>
      <c r="B22" s="9">
        <v>2051.3000489999999</v>
      </c>
      <c r="C22" s="9">
        <v>2196</v>
      </c>
      <c r="D22" s="9">
        <v>2000.25</v>
      </c>
      <c r="E22" s="9">
        <v>2080.6999510000001</v>
      </c>
      <c r="F22" s="9">
        <v>2060.523682</v>
      </c>
      <c r="G22" s="10">
        <v>383255989</v>
      </c>
    </row>
    <row r="23" spans="1:7" ht="13.8" customHeight="1" x14ac:dyDescent="0.55000000000000004">
      <c r="A23" s="8">
        <v>44075</v>
      </c>
      <c r="B23" s="9">
        <v>2100</v>
      </c>
      <c r="C23" s="9">
        <v>2369.3500979999999</v>
      </c>
      <c r="D23" s="9">
        <v>2044.25</v>
      </c>
      <c r="E23" s="9">
        <v>2234.3500979999999</v>
      </c>
      <c r="F23" s="9">
        <v>2212.6840820000002</v>
      </c>
      <c r="G23" s="10">
        <v>378761955</v>
      </c>
    </row>
    <row r="24" spans="1:7" ht="13.8" customHeight="1" x14ac:dyDescent="0.55000000000000004">
      <c r="A24" s="8">
        <v>44105</v>
      </c>
      <c r="B24" s="9">
        <v>2263.8000489999999</v>
      </c>
      <c r="C24" s="9">
        <v>2309</v>
      </c>
      <c r="D24" s="9">
        <v>1991</v>
      </c>
      <c r="E24" s="9">
        <v>2054.5</v>
      </c>
      <c r="F24" s="9">
        <v>2034.577759</v>
      </c>
      <c r="G24" s="10">
        <v>259827270</v>
      </c>
    </row>
    <row r="25" spans="1:7" ht="13.8" customHeight="1" x14ac:dyDescent="0.55000000000000004">
      <c r="A25" s="8">
        <v>44136</v>
      </c>
      <c r="B25" s="9">
        <v>2027</v>
      </c>
      <c r="C25" s="9">
        <v>2095</v>
      </c>
      <c r="D25" s="9">
        <v>1835.099976</v>
      </c>
      <c r="E25" s="9">
        <v>1929.8000489999999</v>
      </c>
      <c r="F25" s="9">
        <v>1911.0870359999999</v>
      </c>
      <c r="G25" s="10">
        <v>432225361</v>
      </c>
    </row>
    <row r="26" spans="1:7" ht="13.8" customHeight="1" x14ac:dyDescent="0.55000000000000004">
      <c r="A26" s="8">
        <v>44166</v>
      </c>
      <c r="B26" s="9">
        <v>1940.349976</v>
      </c>
      <c r="C26" s="9">
        <v>2038</v>
      </c>
      <c r="D26" s="9">
        <v>1855.25</v>
      </c>
      <c r="E26" s="9">
        <v>1985.3000489999999</v>
      </c>
      <c r="F26" s="9">
        <v>1966.0489500000001</v>
      </c>
      <c r="G26" s="10">
        <v>232769277</v>
      </c>
    </row>
    <row r="27" spans="1:7" ht="13.8" customHeight="1" x14ac:dyDescent="0.55000000000000004">
      <c r="A27" s="8">
        <v>44197</v>
      </c>
      <c r="B27" s="9">
        <v>1988</v>
      </c>
      <c r="C27" s="9">
        <v>2120</v>
      </c>
      <c r="D27" s="9">
        <v>1830</v>
      </c>
      <c r="E27" s="9">
        <v>1841.9499510000001</v>
      </c>
      <c r="F27" s="9">
        <v>1824.0888669999999</v>
      </c>
      <c r="G27" s="10">
        <v>300050658</v>
      </c>
    </row>
    <row r="28" spans="1:7" ht="13.8" customHeight="1" x14ac:dyDescent="0.55000000000000004">
      <c r="A28" s="8">
        <v>44228</v>
      </c>
      <c r="B28" s="9">
        <v>1859.400024</v>
      </c>
      <c r="C28" s="9">
        <v>2152</v>
      </c>
      <c r="D28" s="9">
        <v>1848</v>
      </c>
      <c r="E28" s="9">
        <v>2085.8000489999999</v>
      </c>
      <c r="F28" s="9">
        <v>2065.5742190000001</v>
      </c>
      <c r="G28" s="10">
        <v>241126674</v>
      </c>
    </row>
    <row r="29" spans="1:7" ht="13.8" customHeight="1" x14ac:dyDescent="0.55000000000000004">
      <c r="A29" s="8">
        <v>44256</v>
      </c>
      <c r="B29" s="9">
        <v>2110.1999510000001</v>
      </c>
      <c r="C29" s="9">
        <v>2231.8999020000001</v>
      </c>
      <c r="D29" s="9">
        <v>1973.6999510000001</v>
      </c>
      <c r="E29" s="9">
        <v>2003.099976</v>
      </c>
      <c r="F29" s="9">
        <v>1983.6761469999999</v>
      </c>
      <c r="G29" s="10">
        <v>194133090</v>
      </c>
    </row>
    <row r="30" spans="1:7" ht="13.8" customHeight="1" x14ac:dyDescent="0.55000000000000004">
      <c r="A30" s="8">
        <v>44287</v>
      </c>
      <c r="B30" s="9">
        <v>2018</v>
      </c>
      <c r="C30" s="9">
        <v>2046.900024</v>
      </c>
      <c r="D30" s="9">
        <v>1876.6999510000001</v>
      </c>
      <c r="E30" s="9">
        <v>1994.5</v>
      </c>
      <c r="F30" s="9">
        <v>1975.159668</v>
      </c>
      <c r="G30" s="10">
        <v>150993414</v>
      </c>
    </row>
    <row r="31" spans="1:7" ht="13.8" customHeight="1" x14ac:dyDescent="0.55000000000000004">
      <c r="A31" s="8">
        <v>44317</v>
      </c>
      <c r="B31" s="9">
        <v>1966</v>
      </c>
      <c r="C31" s="9">
        <v>2191.6999510000001</v>
      </c>
      <c r="D31" s="9">
        <v>1906</v>
      </c>
      <c r="E31" s="9">
        <v>2160.3000489999999</v>
      </c>
      <c r="F31" s="9">
        <v>2139.351807</v>
      </c>
      <c r="G31" s="10">
        <v>172773768</v>
      </c>
    </row>
    <row r="32" spans="1:7" ht="13.8" customHeight="1" x14ac:dyDescent="0.55000000000000004">
      <c r="A32" s="8">
        <v>44348</v>
      </c>
      <c r="B32" s="9">
        <v>2166</v>
      </c>
      <c r="C32" s="9">
        <v>2274.8999020000001</v>
      </c>
      <c r="D32" s="9">
        <v>2081</v>
      </c>
      <c r="E32" s="9">
        <v>2110.6499020000001</v>
      </c>
      <c r="F32" s="9">
        <v>2090.1831050000001</v>
      </c>
      <c r="G32" s="10">
        <v>232391973</v>
      </c>
    </row>
    <row r="33" spans="1:7" ht="13.8" customHeight="1" x14ac:dyDescent="0.55000000000000004">
      <c r="A33" s="8">
        <v>44378</v>
      </c>
      <c r="B33" s="9">
        <v>2118</v>
      </c>
      <c r="C33" s="9">
        <v>2153.5500489999999</v>
      </c>
      <c r="D33" s="9">
        <v>2016.25</v>
      </c>
      <c r="E33" s="9">
        <v>2035.3000489999999</v>
      </c>
      <c r="F33" s="9">
        <v>2022.0478519999999</v>
      </c>
      <c r="G33" s="10">
        <v>99414777</v>
      </c>
    </row>
    <row r="34" spans="1:7" ht="13.8" customHeight="1" x14ac:dyDescent="0.55000000000000004">
      <c r="A34" s="8">
        <v>44409</v>
      </c>
      <c r="B34" s="9">
        <v>2054.3000489999999</v>
      </c>
      <c r="C34" s="9">
        <v>2283.75</v>
      </c>
      <c r="D34" s="9">
        <v>2041.150024</v>
      </c>
      <c r="E34" s="9">
        <v>2258.1499020000001</v>
      </c>
      <c r="F34" s="9">
        <v>2243.4467770000001</v>
      </c>
      <c r="G34" s="10">
        <v>130179899</v>
      </c>
    </row>
    <row r="35" spans="1:7" ht="13.8" customHeight="1" x14ac:dyDescent="0.55000000000000004">
      <c r="A35" s="8">
        <v>44440</v>
      </c>
      <c r="B35" s="9">
        <v>2273</v>
      </c>
      <c r="C35" s="9">
        <v>2570</v>
      </c>
      <c r="D35" s="9">
        <v>2255</v>
      </c>
      <c r="E35" s="9">
        <v>2519.25</v>
      </c>
      <c r="F35" s="9">
        <v>2502.8469239999999</v>
      </c>
      <c r="G35" s="10">
        <v>151831805</v>
      </c>
    </row>
    <row r="36" spans="1:7" ht="13.8" customHeight="1" x14ac:dyDescent="0.55000000000000004">
      <c r="A36" s="8">
        <v>44470</v>
      </c>
      <c r="B36" s="9">
        <v>2501.9499510000001</v>
      </c>
      <c r="C36" s="9">
        <v>2751.3500979999999</v>
      </c>
      <c r="D36" s="9">
        <v>2495</v>
      </c>
      <c r="E36" s="9">
        <v>2536.25</v>
      </c>
      <c r="F36" s="9">
        <v>2519.7360840000001</v>
      </c>
      <c r="G36" s="10">
        <v>107887018</v>
      </c>
    </row>
    <row r="37" spans="1:7" ht="13.8" customHeight="1" x14ac:dyDescent="0.55000000000000004">
      <c r="A37" s="8">
        <v>44501</v>
      </c>
      <c r="B37" s="9">
        <v>2536.25</v>
      </c>
      <c r="C37" s="9">
        <v>2602.1999510000001</v>
      </c>
      <c r="D37" s="9">
        <v>2309</v>
      </c>
      <c r="E37" s="9">
        <v>2405.3999020000001</v>
      </c>
      <c r="F37" s="9">
        <v>2389.7380370000001</v>
      </c>
      <c r="G37" s="10">
        <v>148250427</v>
      </c>
    </row>
    <row r="38" spans="1:7" ht="13.8" customHeight="1" x14ac:dyDescent="0.55000000000000004">
      <c r="A38" s="8">
        <v>44531</v>
      </c>
      <c r="B38" s="9">
        <v>2433</v>
      </c>
      <c r="C38" s="9">
        <v>2498.5</v>
      </c>
      <c r="D38" s="9">
        <v>2247.1000979999999</v>
      </c>
      <c r="E38" s="9">
        <v>2368.1499020000001</v>
      </c>
      <c r="F38" s="9">
        <v>2352.7307129999999</v>
      </c>
      <c r="G38" s="10">
        <v>132180849</v>
      </c>
    </row>
    <row r="39" spans="1:7" ht="13.8" customHeight="1" x14ac:dyDescent="0.55000000000000004">
      <c r="A39" s="8">
        <v>44562</v>
      </c>
      <c r="B39" s="9">
        <v>2365</v>
      </c>
      <c r="C39" s="9">
        <v>2567.3000489999999</v>
      </c>
      <c r="D39" s="9">
        <v>2305</v>
      </c>
      <c r="E39" s="9">
        <v>2386.6000979999999</v>
      </c>
      <c r="F39" s="9">
        <v>2371.060547</v>
      </c>
      <c r="G39" s="10">
        <v>126710759</v>
      </c>
    </row>
    <row r="40" spans="1:7" ht="13.8" customHeight="1" x14ac:dyDescent="0.55000000000000004">
      <c r="A40" s="8">
        <v>44593</v>
      </c>
      <c r="B40" s="9">
        <v>2408</v>
      </c>
      <c r="C40" s="9">
        <v>2456.3999020000001</v>
      </c>
      <c r="D40" s="9">
        <v>2243</v>
      </c>
      <c r="E40" s="9">
        <v>2359.5500489999999</v>
      </c>
      <c r="F40" s="9">
        <v>2344.186768</v>
      </c>
      <c r="G40" s="10">
        <v>115883508</v>
      </c>
    </row>
    <row r="41" spans="1:7" ht="13.8" customHeight="1" x14ac:dyDescent="0.55000000000000004">
      <c r="A41" s="8">
        <v>44621</v>
      </c>
      <c r="B41" s="9">
        <v>2359.5500489999999</v>
      </c>
      <c r="C41" s="9">
        <v>2688</v>
      </c>
      <c r="D41" s="9">
        <v>2180</v>
      </c>
      <c r="E41" s="9">
        <v>2634.75</v>
      </c>
      <c r="F41" s="9">
        <v>2617.5947270000001</v>
      </c>
      <c r="G41" s="10">
        <v>145025237</v>
      </c>
    </row>
    <row r="42" spans="1:7" ht="13.8" customHeight="1" x14ac:dyDescent="0.55000000000000004">
      <c r="A42" s="8">
        <v>44652</v>
      </c>
      <c r="B42" s="9">
        <v>2636</v>
      </c>
      <c r="C42" s="9">
        <v>2856.1499020000001</v>
      </c>
      <c r="D42" s="9">
        <v>2521.8000489999999</v>
      </c>
      <c r="E42" s="9">
        <v>2790.25</v>
      </c>
      <c r="F42" s="9">
        <v>2772.0822750000002</v>
      </c>
      <c r="G42" s="10">
        <v>136208977</v>
      </c>
    </row>
    <row r="43" spans="1:7" ht="13.8" customHeight="1" x14ac:dyDescent="0.55000000000000004">
      <c r="A43" s="8">
        <v>44682</v>
      </c>
      <c r="B43" s="9">
        <v>2762</v>
      </c>
      <c r="C43" s="9">
        <v>2805.5</v>
      </c>
      <c r="D43" s="9">
        <v>2370</v>
      </c>
      <c r="E43" s="9">
        <v>2632.6499020000001</v>
      </c>
      <c r="F43" s="9">
        <v>2615.5083009999998</v>
      </c>
      <c r="G43" s="10">
        <v>186328537</v>
      </c>
    </row>
    <row r="44" spans="1:7" ht="13.8" customHeight="1" x14ac:dyDescent="0.55000000000000004">
      <c r="A44" s="8">
        <v>44713</v>
      </c>
      <c r="B44" s="9">
        <v>2634.3000489999999</v>
      </c>
      <c r="C44" s="9">
        <v>2817.3500979999999</v>
      </c>
      <c r="D44" s="9">
        <v>2445</v>
      </c>
      <c r="E44" s="9">
        <v>2595.6499020000001</v>
      </c>
      <c r="F44" s="9">
        <v>2578.749268</v>
      </c>
      <c r="G44" s="10">
        <v>162309853</v>
      </c>
    </row>
    <row r="45" spans="1:7" ht="13.8" customHeight="1" x14ac:dyDescent="0.55000000000000004">
      <c r="A45" s="8">
        <v>44743</v>
      </c>
      <c r="B45" s="9">
        <v>2574.8999020000001</v>
      </c>
      <c r="C45" s="9">
        <v>2592</v>
      </c>
      <c r="D45" s="9">
        <v>2365</v>
      </c>
      <c r="E45" s="9">
        <v>2509.4499510000001</v>
      </c>
      <c r="F45" s="9">
        <v>2493.110596</v>
      </c>
      <c r="G45" s="10">
        <v>197011994</v>
      </c>
    </row>
    <row r="46" spans="1:7" ht="13.8" customHeight="1" x14ac:dyDescent="0.55000000000000004">
      <c r="A46" s="8">
        <v>44774</v>
      </c>
      <c r="B46" s="9">
        <v>2519.1499020000001</v>
      </c>
      <c r="C46" s="9">
        <v>2676.8999020000001</v>
      </c>
      <c r="D46" s="9">
        <v>2507.6000979999999</v>
      </c>
      <c r="E46" s="9">
        <v>2637.9499510000001</v>
      </c>
      <c r="F46" s="9">
        <v>2620.7739259999998</v>
      </c>
      <c r="G46" s="10">
        <v>108546187</v>
      </c>
    </row>
    <row r="47" spans="1:7" ht="13.8" customHeight="1" x14ac:dyDescent="0.55000000000000004">
      <c r="A47" s="8">
        <v>44805</v>
      </c>
      <c r="B47" s="9">
        <v>2582.6499020000001</v>
      </c>
      <c r="C47" s="9">
        <v>2629.6999510000001</v>
      </c>
      <c r="D47" s="9">
        <v>2311</v>
      </c>
      <c r="E47" s="9">
        <v>2377.75</v>
      </c>
      <c r="F47" s="9">
        <v>2369.3803710000002</v>
      </c>
      <c r="G47" s="10">
        <v>118852012</v>
      </c>
    </row>
    <row r="48" spans="1:7" ht="13.8" customHeight="1" x14ac:dyDescent="0.55000000000000004">
      <c r="A48" s="8">
        <v>44835</v>
      </c>
      <c r="B48" s="9">
        <v>2391.5</v>
      </c>
      <c r="C48" s="9">
        <v>2560.9499510000001</v>
      </c>
      <c r="D48" s="9">
        <v>2343.1000979999999</v>
      </c>
      <c r="E48" s="9">
        <v>2549.6000979999999</v>
      </c>
      <c r="F48" s="9">
        <v>2540.6254880000001</v>
      </c>
      <c r="G48" s="10">
        <v>94498167</v>
      </c>
    </row>
    <row r="49" spans="1:7" ht="13.8" customHeight="1" x14ac:dyDescent="0.55000000000000004">
      <c r="A49" s="8">
        <v>44866</v>
      </c>
      <c r="B49" s="9">
        <v>2600</v>
      </c>
      <c r="C49" s="9">
        <v>2745.4499510000001</v>
      </c>
      <c r="D49" s="9">
        <v>2502</v>
      </c>
      <c r="E49" s="9">
        <v>2731.3500979999999</v>
      </c>
      <c r="F49" s="9">
        <v>2721.735596</v>
      </c>
      <c r="G49" s="10">
        <v>104414767</v>
      </c>
    </row>
    <row r="50" spans="1:7" ht="13.8" customHeight="1" x14ac:dyDescent="0.55000000000000004">
      <c r="A50" s="8">
        <v>44896</v>
      </c>
      <c r="B50" s="9">
        <v>2741.8000489999999</v>
      </c>
      <c r="C50" s="9">
        <v>2755</v>
      </c>
      <c r="D50" s="9">
        <v>2492.25</v>
      </c>
      <c r="E50" s="9">
        <v>2547.1999510000001</v>
      </c>
      <c r="F50" s="9">
        <v>2538.2338869999999</v>
      </c>
      <c r="G50" s="10">
        <v>91306562</v>
      </c>
    </row>
    <row r="51" spans="1:7" ht="13.8" customHeight="1" x14ac:dyDescent="0.55000000000000004">
      <c r="A51" s="8">
        <v>44927</v>
      </c>
      <c r="B51" s="9">
        <v>2550</v>
      </c>
      <c r="C51" s="9">
        <v>2606</v>
      </c>
      <c r="D51" s="9">
        <v>2301</v>
      </c>
      <c r="E51" s="9">
        <v>2353.8500979999999</v>
      </c>
      <c r="F51" s="9">
        <v>2345.564453</v>
      </c>
      <c r="G51" s="10">
        <v>131817991</v>
      </c>
    </row>
    <row r="52" spans="1:7" ht="13.8" customHeight="1" x14ac:dyDescent="0.55000000000000004">
      <c r="A52" s="8">
        <v>44958</v>
      </c>
      <c r="B52" s="9">
        <v>2379.9499510000001</v>
      </c>
      <c r="C52" s="9">
        <v>2463.8000489999999</v>
      </c>
      <c r="D52" s="9">
        <v>2293</v>
      </c>
      <c r="E52" s="9">
        <v>2322.5500489999999</v>
      </c>
      <c r="F52" s="9">
        <v>2314.3747560000002</v>
      </c>
      <c r="G52" s="10">
        <v>141085804</v>
      </c>
    </row>
    <row r="53" spans="1:7" ht="13.8" customHeight="1" x14ac:dyDescent="0.55000000000000004">
      <c r="A53" s="8">
        <v>44986</v>
      </c>
      <c r="B53" s="9">
        <v>2344</v>
      </c>
      <c r="C53" s="9">
        <v>2424.6000979999999</v>
      </c>
      <c r="D53" s="9">
        <v>2180</v>
      </c>
      <c r="E53" s="9">
        <v>2331.0500489999999</v>
      </c>
      <c r="F53" s="9">
        <v>2322.8447270000001</v>
      </c>
      <c r="G53" s="10">
        <v>160617498</v>
      </c>
    </row>
    <row r="54" spans="1:7" ht="13.8" customHeight="1" x14ac:dyDescent="0.55000000000000004">
      <c r="A54" s="8">
        <v>45017</v>
      </c>
      <c r="B54" s="9">
        <v>2345</v>
      </c>
      <c r="C54" s="9">
        <v>2424.9499510000001</v>
      </c>
      <c r="D54" s="9">
        <v>2308.5500489999999</v>
      </c>
      <c r="E54" s="9">
        <v>2420.5</v>
      </c>
      <c r="F54" s="9">
        <v>2411.9797359999998</v>
      </c>
      <c r="G54" s="10">
        <v>96840090</v>
      </c>
    </row>
    <row r="55" spans="1:7" ht="13.8" customHeight="1" x14ac:dyDescent="0.55000000000000004">
      <c r="A55" s="8">
        <v>45047</v>
      </c>
      <c r="B55" s="9">
        <v>2420.5</v>
      </c>
      <c r="C55" s="9">
        <v>2537.6999510000001</v>
      </c>
      <c r="D55" s="9">
        <v>2413.0500489999999</v>
      </c>
      <c r="E55" s="9">
        <v>2469.8999020000001</v>
      </c>
      <c r="F55" s="9">
        <v>2461.2058109999998</v>
      </c>
      <c r="G55" s="10">
        <v>100869573</v>
      </c>
    </row>
    <row r="56" spans="1:7" ht="13.8" customHeight="1" x14ac:dyDescent="0.55000000000000004">
      <c r="A56" s="8">
        <v>45078</v>
      </c>
      <c r="B56" s="9">
        <v>2480.1499020000001</v>
      </c>
      <c r="C56" s="9">
        <v>2584</v>
      </c>
      <c r="D56" s="9">
        <v>2451</v>
      </c>
      <c r="E56" s="9">
        <v>2550.25</v>
      </c>
      <c r="F56" s="9">
        <v>2541.273193</v>
      </c>
      <c r="G56" s="10">
        <v>98008543</v>
      </c>
    </row>
    <row r="57" spans="1:7" ht="13.8" customHeight="1" x14ac:dyDescent="0.55000000000000004">
      <c r="A57" s="8">
        <v>45108</v>
      </c>
      <c r="B57" s="9">
        <v>2558.0500489999999</v>
      </c>
      <c r="C57" s="9">
        <v>2856</v>
      </c>
      <c r="D57" s="9">
        <v>2469.3000489999999</v>
      </c>
      <c r="E57" s="9">
        <v>2549.25</v>
      </c>
      <c r="F57" s="9">
        <v>2540.2766109999998</v>
      </c>
      <c r="G57" s="10">
        <v>198424710</v>
      </c>
    </row>
    <row r="58" spans="1:7" ht="13.8" customHeight="1" x14ac:dyDescent="0.55000000000000004">
      <c r="A58" s="8">
        <v>45139</v>
      </c>
      <c r="B58" s="9">
        <v>2555</v>
      </c>
      <c r="C58" s="9">
        <v>2582.8000489999999</v>
      </c>
      <c r="D58" s="9">
        <v>2399.8999020000001</v>
      </c>
      <c r="E58" s="9">
        <v>2407</v>
      </c>
      <c r="F58" s="9">
        <v>2398.5273440000001</v>
      </c>
      <c r="G58" s="10">
        <v>149237543</v>
      </c>
    </row>
    <row r="59" spans="1:7" ht="13.8" customHeight="1" x14ac:dyDescent="0.55000000000000004">
      <c r="A59" s="8">
        <v>45170</v>
      </c>
      <c r="B59" s="9">
        <v>2406.5500489999999</v>
      </c>
      <c r="C59" s="9">
        <v>2483</v>
      </c>
      <c r="D59" s="9">
        <v>2325</v>
      </c>
      <c r="E59" s="9">
        <v>2345</v>
      </c>
      <c r="F59" s="9">
        <v>2345</v>
      </c>
      <c r="G59" s="10">
        <v>158516918</v>
      </c>
    </row>
    <row r="60" spans="1:7" ht="13.8" customHeight="1" x14ac:dyDescent="0.55000000000000004">
      <c r="A60" s="8">
        <v>45200</v>
      </c>
      <c r="B60" s="9">
        <v>2345</v>
      </c>
      <c r="C60" s="9">
        <v>2367</v>
      </c>
      <c r="D60" s="9">
        <v>2220.3000489999999</v>
      </c>
      <c r="E60" s="9">
        <v>2287.8999020000001</v>
      </c>
      <c r="F60" s="9">
        <v>2287.8999020000001</v>
      </c>
      <c r="G60" s="10">
        <v>102836679</v>
      </c>
    </row>
    <row r="61" spans="1:7" ht="13.8" customHeight="1" x14ac:dyDescent="0.55000000000000004">
      <c r="A61" s="8">
        <v>45231</v>
      </c>
      <c r="B61" s="9">
        <v>2289.1499020000001</v>
      </c>
      <c r="C61" s="9">
        <v>2411.9499510000001</v>
      </c>
      <c r="D61" s="9">
        <v>2275.1999510000001</v>
      </c>
      <c r="E61" s="9">
        <v>2377.4499510000001</v>
      </c>
      <c r="F61" s="9">
        <v>2377.4499510000001</v>
      </c>
      <c r="G61" s="10">
        <v>102857480</v>
      </c>
    </row>
    <row r="62" spans="1:7" ht="13.8" customHeight="1" x14ac:dyDescent="0.55000000000000004">
      <c r="A62" s="8">
        <v>45261</v>
      </c>
      <c r="B62" s="9">
        <v>2378</v>
      </c>
      <c r="C62" s="9">
        <v>2614</v>
      </c>
      <c r="D62" s="9">
        <v>2377.6000979999999</v>
      </c>
      <c r="E62" s="9">
        <v>2584.9499510000001</v>
      </c>
      <c r="F62" s="9">
        <v>2584.9499510000001</v>
      </c>
      <c r="G62" s="10">
        <v>127731315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KEPSFIELD</vt:lpstr>
      <vt:lpstr>Beta calculation</vt:lpstr>
      <vt:lpstr>Input -&gt;</vt:lpstr>
      <vt:lpstr>Nifty 50</vt:lpstr>
      <vt:lpstr>RELIANCE.NS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Veldkamp</dc:creator>
  <cp:lastModifiedBy>Tom Veldkamp</cp:lastModifiedBy>
  <dcterms:created xsi:type="dcterms:W3CDTF">2024-01-05T10:27:45Z</dcterms:created>
  <dcterms:modified xsi:type="dcterms:W3CDTF">2024-01-05T12:51:40Z</dcterms:modified>
</cp:coreProperties>
</file>